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haedi\Desktop\حسابهای فصلی 1401\"/>
    </mc:Choice>
  </mc:AlternateContent>
  <xr:revisionPtr revIDLastSave="0" documentId="13_ncr:1_{8A58C8E4-2BE8-44F0-B33B-5F055D468EF6}" xr6:coauthVersionLast="47" xr6:coauthVersionMax="47" xr10:uidLastSave="{00000000-0000-0000-0000-000000000000}"/>
  <bookViews>
    <workbookView xWindow="-120" yWindow="-120" windowWidth="24240" windowHeight="13140" tabRatio="804" xr2:uid="{00000000-000D-0000-FFFF-FFFF00000000}"/>
  </bookViews>
  <sheets>
    <sheet name="فهرست" sheetId="4" r:id="rId1"/>
    <sheet name="جدول1" sheetId="1" r:id="rId2"/>
    <sheet name="جدول2" sheetId="5" r:id="rId3"/>
    <sheet name="جدول3" sheetId="7" r:id="rId4"/>
    <sheet name="جدول4" sheetId="8" r:id="rId5"/>
    <sheet name="جدول5" sheetId="3" r:id="rId6"/>
    <sheet name="جدول6" sheetId="6" r:id="rId7"/>
    <sheet name="جدول7" sheetId="9" r:id="rId8"/>
    <sheet name="جدول8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8" l="1"/>
  <c r="M52" i="8"/>
  <c r="F51" i="8"/>
  <c r="F50" i="8"/>
  <c r="M50" i="8"/>
  <c r="F49" i="8"/>
  <c r="M49" i="8"/>
  <c r="F48" i="8"/>
  <c r="F47" i="8"/>
  <c r="F46" i="8"/>
  <c r="M46" i="8"/>
  <c r="F45" i="8"/>
  <c r="M45" i="8"/>
  <c r="F44" i="8"/>
  <c r="M44" i="8"/>
  <c r="F43" i="8"/>
  <c r="M43" i="8"/>
  <c r="F42" i="8"/>
  <c r="M42" i="8"/>
  <c r="F41" i="8"/>
  <c r="M41" i="8"/>
  <c r="N41" i="8" s="1"/>
  <c r="F40" i="8"/>
  <c r="M40" i="8"/>
  <c r="F39" i="8"/>
  <c r="M39" i="8"/>
  <c r="F38" i="8"/>
  <c r="M38" i="8"/>
  <c r="F37" i="8"/>
  <c r="F36" i="8"/>
  <c r="M36" i="8"/>
  <c r="F35" i="8"/>
  <c r="F34" i="8"/>
  <c r="M34" i="8"/>
  <c r="F33" i="8"/>
  <c r="F32" i="8"/>
  <c r="M32" i="8"/>
  <c r="F31" i="8"/>
  <c r="M31" i="8"/>
  <c r="F30" i="8"/>
  <c r="F29" i="8"/>
  <c r="M29" i="8"/>
  <c r="F28" i="8"/>
  <c r="M28" i="8"/>
  <c r="F27" i="8"/>
  <c r="M27" i="8"/>
  <c r="F26" i="8"/>
  <c r="M26" i="8"/>
  <c r="F25" i="8"/>
  <c r="M25" i="8"/>
  <c r="N25" i="8" s="1"/>
  <c r="F24" i="8"/>
  <c r="M24" i="8"/>
  <c r="F23" i="8"/>
  <c r="F22" i="8"/>
  <c r="F21" i="8"/>
  <c r="F20" i="8"/>
  <c r="M20" i="8"/>
  <c r="F19" i="8"/>
  <c r="F18" i="8"/>
  <c r="M18" i="8"/>
  <c r="F17" i="8"/>
  <c r="M17" i="8"/>
  <c r="F16" i="8"/>
  <c r="F15" i="8"/>
  <c r="F14" i="8"/>
  <c r="M14" i="8"/>
  <c r="F13" i="8"/>
  <c r="M13" i="8"/>
  <c r="F12" i="8"/>
  <c r="M12" i="8"/>
  <c r="F11" i="8"/>
  <c r="M11" i="8"/>
  <c r="F10" i="8"/>
  <c r="M10" i="8"/>
  <c r="F9" i="8"/>
  <c r="M9" i="8"/>
  <c r="N9" i="8" s="1"/>
  <c r="F8" i="8"/>
  <c r="M8" i="8"/>
  <c r="F7" i="8"/>
  <c r="M7" i="8"/>
  <c r="F6" i="8"/>
  <c r="M6" i="8"/>
  <c r="F5" i="8"/>
  <c r="F52" i="7"/>
  <c r="M52" i="7"/>
  <c r="F51" i="7"/>
  <c r="F50" i="7"/>
  <c r="M50" i="7"/>
  <c r="F49" i="7"/>
  <c r="F48" i="7"/>
  <c r="M48" i="7"/>
  <c r="F47" i="7"/>
  <c r="F46" i="7"/>
  <c r="M46" i="7"/>
  <c r="F45" i="7"/>
  <c r="M45" i="7"/>
  <c r="F44" i="7"/>
  <c r="F43" i="7"/>
  <c r="M43" i="7"/>
  <c r="F42" i="7"/>
  <c r="F41" i="7"/>
  <c r="F40" i="7"/>
  <c r="F39" i="7"/>
  <c r="F38" i="7"/>
  <c r="M38" i="7"/>
  <c r="F37" i="7"/>
  <c r="M37" i="7"/>
  <c r="F36" i="7"/>
  <c r="M36" i="7"/>
  <c r="F35" i="7"/>
  <c r="M35" i="7"/>
  <c r="F34" i="7"/>
  <c r="M34" i="7"/>
  <c r="F33" i="7"/>
  <c r="M33" i="7"/>
  <c r="F32" i="7"/>
  <c r="M32" i="7"/>
  <c r="F31" i="7"/>
  <c r="M31" i="7"/>
  <c r="F30" i="7"/>
  <c r="F29" i="7"/>
  <c r="M29" i="7"/>
  <c r="F28" i="7"/>
  <c r="F27" i="7"/>
  <c r="M27" i="7"/>
  <c r="F26" i="7"/>
  <c r="M26" i="7"/>
  <c r="F25" i="7"/>
  <c r="M25" i="7"/>
  <c r="F24" i="7"/>
  <c r="M24" i="7"/>
  <c r="F23" i="7"/>
  <c r="F22" i="7"/>
  <c r="F21" i="7"/>
  <c r="F20" i="7"/>
  <c r="M20" i="7"/>
  <c r="F19" i="7"/>
  <c r="F18" i="7"/>
  <c r="M18" i="7"/>
  <c r="F17" i="7"/>
  <c r="M17" i="7"/>
  <c r="F16" i="7"/>
  <c r="M16" i="7"/>
  <c r="F15" i="7"/>
  <c r="F14" i="7"/>
  <c r="M14" i="7"/>
  <c r="F13" i="7"/>
  <c r="M13" i="7"/>
  <c r="F12" i="7"/>
  <c r="M12" i="7"/>
  <c r="F11" i="7"/>
  <c r="M11" i="7"/>
  <c r="F10" i="7"/>
  <c r="F9" i="7"/>
  <c r="F8" i="7"/>
  <c r="M8" i="7"/>
  <c r="F7" i="7"/>
  <c r="F6" i="7"/>
  <c r="M6" i="7"/>
  <c r="F5" i="7"/>
  <c r="N17" i="8" l="1"/>
  <c r="M33" i="8"/>
  <c r="N33" i="8" s="1"/>
  <c r="M19" i="8"/>
  <c r="M35" i="8"/>
  <c r="M51" i="8"/>
  <c r="N49" i="8" s="1"/>
  <c r="M5" i="8"/>
  <c r="N5" i="8" s="1"/>
  <c r="M21" i="8"/>
  <c r="M22" i="8"/>
  <c r="M23" i="8"/>
  <c r="M37" i="8"/>
  <c r="N37" i="8" s="1"/>
  <c r="M30" i="8"/>
  <c r="N29" i="8" s="1"/>
  <c r="M15" i="8"/>
  <c r="M16" i="8"/>
  <c r="N13" i="8" s="1"/>
  <c r="M47" i="8"/>
  <c r="N45" i="8" s="1"/>
  <c r="M48" i="8"/>
  <c r="M5" i="7"/>
  <c r="N5" i="7" s="1"/>
  <c r="M51" i="7"/>
  <c r="M7" i="7"/>
  <c r="M9" i="7"/>
  <c r="N9" i="7" s="1"/>
  <c r="M10" i="7"/>
  <c r="M30" i="7"/>
  <c r="N29" i="7" s="1"/>
  <c r="N33" i="7"/>
  <c r="M15" i="7"/>
  <c r="N13" i="7" s="1"/>
  <c r="N17" i="7"/>
  <c r="M19" i="7"/>
  <c r="M39" i="7"/>
  <c r="N37" i="7" s="1"/>
  <c r="M41" i="7"/>
  <c r="M42" i="7"/>
  <c r="M21" i="7"/>
  <c r="M23" i="7"/>
  <c r="M40" i="7"/>
  <c r="M44" i="7"/>
  <c r="M22" i="7"/>
  <c r="N25" i="7"/>
  <c r="M28" i="7"/>
  <c r="M47" i="7"/>
  <c r="N45" i="7" s="1"/>
  <c r="M49" i="7"/>
  <c r="N49" i="7" s="1"/>
  <c r="N21" i="8" l="1"/>
  <c r="N21" i="7"/>
  <c r="N41" i="7"/>
  <c r="L52" i="5" l="1"/>
  <c r="F52" i="5"/>
  <c r="L51" i="5"/>
  <c r="F51" i="5"/>
  <c r="L50" i="5"/>
  <c r="F50" i="5"/>
  <c r="L49" i="5"/>
  <c r="F49" i="5"/>
  <c r="Y49" i="5"/>
  <c r="L48" i="5"/>
  <c r="F48" i="5"/>
  <c r="L47" i="5"/>
  <c r="F47" i="5"/>
  <c r="Y47" i="5" s="1"/>
  <c r="L46" i="5"/>
  <c r="F46" i="5"/>
  <c r="L45" i="5"/>
  <c r="F45" i="5"/>
  <c r="L44" i="5"/>
  <c r="F44" i="5"/>
  <c r="L43" i="5"/>
  <c r="F43" i="5"/>
  <c r="Y43" i="5" s="1"/>
  <c r="L42" i="5"/>
  <c r="F42" i="5"/>
  <c r="L41" i="5"/>
  <c r="F41" i="5"/>
  <c r="L40" i="5"/>
  <c r="F40" i="5"/>
  <c r="Y40" i="5"/>
  <c r="L39" i="5"/>
  <c r="F39" i="5"/>
  <c r="L38" i="5"/>
  <c r="F38" i="5"/>
  <c r="Y38" i="5" s="1"/>
  <c r="L37" i="5"/>
  <c r="F37" i="5"/>
  <c r="Y37" i="5" s="1"/>
  <c r="L36" i="5"/>
  <c r="F36" i="5"/>
  <c r="L35" i="5"/>
  <c r="F35" i="5"/>
  <c r="L34" i="5"/>
  <c r="F34" i="5"/>
  <c r="Y34" i="5" s="1"/>
  <c r="L33" i="5"/>
  <c r="F33" i="5"/>
  <c r="Y33" i="5" s="1"/>
  <c r="L32" i="5"/>
  <c r="F32" i="5"/>
  <c r="Y32" i="5"/>
  <c r="L31" i="5"/>
  <c r="F31" i="5"/>
  <c r="Y31" i="5"/>
  <c r="L30" i="5"/>
  <c r="F30" i="5"/>
  <c r="L29" i="5"/>
  <c r="F29" i="5"/>
  <c r="Y29" i="5" s="1"/>
  <c r="L28" i="5"/>
  <c r="F28" i="5"/>
  <c r="L27" i="5"/>
  <c r="F27" i="5"/>
  <c r="Y27" i="5"/>
  <c r="L26" i="5"/>
  <c r="F26" i="5"/>
  <c r="L25" i="5"/>
  <c r="F25" i="5"/>
  <c r="Y25" i="5"/>
  <c r="L24" i="5"/>
  <c r="F24" i="5"/>
  <c r="Y24" i="5" s="1"/>
  <c r="L23" i="5"/>
  <c r="F23" i="5"/>
  <c r="L22" i="5"/>
  <c r="F22" i="5"/>
  <c r="Y22" i="5"/>
  <c r="L21" i="5"/>
  <c r="F21" i="5"/>
  <c r="Y21" i="5"/>
  <c r="L20" i="5"/>
  <c r="F20" i="5"/>
  <c r="L19" i="5"/>
  <c r="F19" i="5"/>
  <c r="Y19" i="5" s="1"/>
  <c r="L18" i="5"/>
  <c r="F18" i="5"/>
  <c r="Y18" i="5"/>
  <c r="L17" i="5"/>
  <c r="F17" i="5"/>
  <c r="Y17" i="5"/>
  <c r="L16" i="5"/>
  <c r="F16" i="5"/>
  <c r="L15" i="5"/>
  <c r="F15" i="5"/>
  <c r="L14" i="5"/>
  <c r="F14" i="5"/>
  <c r="L13" i="5"/>
  <c r="F13" i="5"/>
  <c r="L12" i="5"/>
  <c r="F12" i="5"/>
  <c r="L11" i="5"/>
  <c r="F11" i="5"/>
  <c r="Y11" i="5" s="1"/>
  <c r="L10" i="5"/>
  <c r="F10" i="5"/>
  <c r="L9" i="5"/>
  <c r="F9" i="5"/>
  <c r="L8" i="5"/>
  <c r="F8" i="5"/>
  <c r="Y8" i="5"/>
  <c r="L7" i="5"/>
  <c r="F7" i="5"/>
  <c r="L6" i="5"/>
  <c r="F6" i="5"/>
  <c r="Y6" i="5" s="1"/>
  <c r="L5" i="5"/>
  <c r="F5" i="5"/>
  <c r="Y5" i="5" s="1"/>
  <c r="Y10" i="5" l="1"/>
  <c r="Y13" i="5"/>
  <c r="Z13" i="5" s="1"/>
  <c r="Y16" i="5"/>
  <c r="Y20" i="5"/>
  <c r="Z17" i="5" s="1"/>
  <c r="Y23" i="5"/>
  <c r="Y42" i="5"/>
  <c r="Y45" i="5"/>
  <c r="Y48" i="5"/>
  <c r="Y15" i="5"/>
  <c r="Z21" i="5"/>
  <c r="Y14" i="5"/>
  <c r="Y26" i="5"/>
  <c r="Z25" i="5" s="1"/>
  <c r="Y28" i="5"/>
  <c r="Y46" i="5"/>
  <c r="Y7" i="5"/>
  <c r="Y9" i="5"/>
  <c r="Y36" i="5"/>
  <c r="Y39" i="5"/>
  <c r="Z37" i="5" s="1"/>
  <c r="Y41" i="5"/>
  <c r="Y12" i="5"/>
  <c r="Y44" i="5"/>
  <c r="Y51" i="5"/>
  <c r="Z29" i="5"/>
  <c r="Z33" i="5"/>
  <c r="Y30" i="5"/>
  <c r="Z5" i="5"/>
  <c r="Y35" i="5"/>
  <c r="Y50" i="5"/>
  <c r="Z49" i="5" s="1"/>
  <c r="Y52" i="5"/>
  <c r="Z9" i="5" l="1"/>
  <c r="Z45" i="5"/>
  <c r="Z41" i="5"/>
  <c r="L52" i="1" l="1"/>
  <c r="F52" i="1"/>
  <c r="L51" i="1"/>
  <c r="F51" i="1"/>
  <c r="Y51" i="1"/>
  <c r="L50" i="1"/>
  <c r="F50" i="1"/>
  <c r="L49" i="1"/>
  <c r="F49" i="1"/>
  <c r="Y49" i="1" s="1"/>
  <c r="L48" i="1"/>
  <c r="F48" i="1"/>
  <c r="Y48" i="1"/>
  <c r="L47" i="1"/>
  <c r="F47" i="1"/>
  <c r="Y47" i="1"/>
  <c r="L46" i="1"/>
  <c r="F46" i="1"/>
  <c r="L45" i="1"/>
  <c r="F45" i="1"/>
  <c r="L44" i="1"/>
  <c r="F44" i="1"/>
  <c r="L43" i="1"/>
  <c r="F43" i="1"/>
  <c r="L42" i="1"/>
  <c r="F42" i="1"/>
  <c r="L41" i="1"/>
  <c r="F41" i="1"/>
  <c r="Y41" i="1" s="1"/>
  <c r="L40" i="1"/>
  <c r="F40" i="1"/>
  <c r="L39" i="1"/>
  <c r="F39" i="1"/>
  <c r="L38" i="1"/>
  <c r="F38" i="1"/>
  <c r="L37" i="1"/>
  <c r="F37" i="1"/>
  <c r="L36" i="1"/>
  <c r="F36" i="1"/>
  <c r="Y36" i="1"/>
  <c r="L35" i="1"/>
  <c r="F35" i="1"/>
  <c r="L34" i="1"/>
  <c r="F34" i="1"/>
  <c r="Y34" i="1" s="1"/>
  <c r="L33" i="1"/>
  <c r="F33" i="1"/>
  <c r="L32" i="1"/>
  <c r="F32" i="1"/>
  <c r="Y32" i="1" s="1"/>
  <c r="L31" i="1"/>
  <c r="F31" i="1"/>
  <c r="L30" i="1"/>
  <c r="F30" i="1"/>
  <c r="Y30" i="1"/>
  <c r="L29" i="1"/>
  <c r="F29" i="1"/>
  <c r="Y29" i="1" s="1"/>
  <c r="L28" i="1"/>
  <c r="F28" i="1"/>
  <c r="Y28" i="1"/>
  <c r="L27" i="1"/>
  <c r="F27" i="1"/>
  <c r="L26" i="1"/>
  <c r="F26" i="1"/>
  <c r="Y26" i="1"/>
  <c r="L25" i="1"/>
  <c r="F25" i="1"/>
  <c r="L24" i="1"/>
  <c r="F24" i="1"/>
  <c r="L23" i="1"/>
  <c r="F23" i="1"/>
  <c r="Y23" i="1" s="1"/>
  <c r="L22" i="1"/>
  <c r="F22" i="1"/>
  <c r="L21" i="1"/>
  <c r="F21" i="1"/>
  <c r="L20" i="1"/>
  <c r="F20" i="1"/>
  <c r="Y20" i="1" s="1"/>
  <c r="L19" i="1"/>
  <c r="F19" i="1"/>
  <c r="Y19" i="1"/>
  <c r="L18" i="1"/>
  <c r="F18" i="1"/>
  <c r="L17" i="1"/>
  <c r="F17" i="1"/>
  <c r="Y17" i="1" s="1"/>
  <c r="L16" i="1"/>
  <c r="F16" i="1"/>
  <c r="Y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Y9" i="1" s="1"/>
  <c r="L8" i="1"/>
  <c r="F8" i="1"/>
  <c r="L7" i="1"/>
  <c r="F7" i="1"/>
  <c r="L6" i="1"/>
  <c r="F6" i="1"/>
  <c r="L5" i="1"/>
  <c r="F5" i="1"/>
  <c r="Y6" i="1" l="1"/>
  <c r="Y8" i="1"/>
  <c r="Y13" i="1"/>
  <c r="Y14" i="1"/>
  <c r="Y38" i="1"/>
  <c r="Y40" i="1"/>
  <c r="Y45" i="1"/>
  <c r="Y46" i="1"/>
  <c r="Y11" i="1"/>
  <c r="Y24" i="1"/>
  <c r="Y43" i="1"/>
  <c r="Y31" i="1"/>
  <c r="Y7" i="1"/>
  <c r="Y10" i="1"/>
  <c r="Z9" i="1" s="1"/>
  <c r="Y12" i="1"/>
  <c r="Y27" i="1"/>
  <c r="Z29" i="1"/>
  <c r="Y37" i="1"/>
  <c r="Z37" i="1" s="1"/>
  <c r="Y39" i="1"/>
  <c r="Y42" i="1"/>
  <c r="Y44" i="1"/>
  <c r="Y21" i="1"/>
  <c r="Y5" i="1"/>
  <c r="Y15" i="1"/>
  <c r="Z17" i="1"/>
  <c r="Z49" i="1"/>
  <c r="Y22" i="1"/>
  <c r="Y25" i="1"/>
  <c r="Y35" i="1"/>
  <c r="Y52" i="1"/>
  <c r="Y18" i="1"/>
  <c r="Y33" i="1"/>
  <c r="Z33" i="1" s="1"/>
  <c r="Z41" i="1"/>
  <c r="Y50" i="1"/>
  <c r="Z5" i="1" l="1"/>
  <c r="Z45" i="1"/>
  <c r="Z25" i="1"/>
  <c r="Z21" i="1"/>
  <c r="Z13" i="1"/>
  <c r="J52" i="10" l="1"/>
  <c r="J51" i="10"/>
  <c r="J50" i="10"/>
  <c r="J49" i="10"/>
  <c r="J49" i="9"/>
  <c r="K49" i="9" s="1"/>
  <c r="J50" i="9"/>
  <c r="J51" i="9"/>
  <c r="J52" i="9"/>
  <c r="H52" i="6"/>
  <c r="H51" i="6"/>
  <c r="H50" i="6"/>
  <c r="H49" i="6"/>
  <c r="I49" i="6" s="1"/>
  <c r="H49" i="3"/>
  <c r="I49" i="3" s="1"/>
  <c r="H50" i="3"/>
  <c r="H51" i="3"/>
  <c r="H52" i="3"/>
  <c r="B49" i="1"/>
  <c r="B49" i="5"/>
  <c r="B49" i="8"/>
  <c r="B49" i="3"/>
  <c r="B49" i="6"/>
  <c r="B49" i="9"/>
  <c r="B49" i="10"/>
  <c r="B49" i="7"/>
  <c r="K49" i="10" l="1"/>
  <c r="J48" i="10"/>
  <c r="J47" i="10"/>
  <c r="J46" i="10"/>
  <c r="J45" i="10"/>
  <c r="J44" i="10"/>
  <c r="J43" i="10"/>
  <c r="J42" i="10"/>
  <c r="J41" i="10"/>
  <c r="J40" i="10"/>
  <c r="J39" i="10"/>
  <c r="J38" i="10"/>
  <c r="J37" i="10"/>
  <c r="K37" i="10" s="1"/>
  <c r="J36" i="10"/>
  <c r="J35" i="10"/>
  <c r="J34" i="10"/>
  <c r="J33" i="10"/>
  <c r="J32" i="10"/>
  <c r="J31" i="10"/>
  <c r="J30" i="10"/>
  <c r="J29" i="10"/>
  <c r="K29" i="10" s="1"/>
  <c r="J28" i="10"/>
  <c r="J27" i="10"/>
  <c r="J26" i="10"/>
  <c r="J25" i="10"/>
  <c r="J24" i="10"/>
  <c r="J23" i="10"/>
  <c r="J22" i="10"/>
  <c r="J21" i="10"/>
  <c r="K21" i="10" s="1"/>
  <c r="J20" i="10"/>
  <c r="J19" i="10"/>
  <c r="J18" i="10"/>
  <c r="J17" i="10"/>
  <c r="J16" i="10"/>
  <c r="J15" i="10"/>
  <c r="J14" i="10"/>
  <c r="J13" i="10"/>
  <c r="K13" i="10" s="1"/>
  <c r="J12" i="10"/>
  <c r="J11" i="10"/>
  <c r="J10" i="10"/>
  <c r="J9" i="10"/>
  <c r="B9" i="10"/>
  <c r="B13" i="10" s="1"/>
  <c r="B17" i="10" s="1"/>
  <c r="B21" i="10" s="1"/>
  <c r="B25" i="10" s="1"/>
  <c r="B29" i="10" s="1"/>
  <c r="B33" i="10" s="1"/>
  <c r="B37" i="10" s="1"/>
  <c r="B41" i="10" s="1"/>
  <c r="B45" i="10" s="1"/>
  <c r="J8" i="10"/>
  <c r="J7" i="10"/>
  <c r="J6" i="10"/>
  <c r="J5" i="10"/>
  <c r="K5" i="10" s="1"/>
  <c r="J48" i="9"/>
  <c r="J47" i="9"/>
  <c r="J46" i="9"/>
  <c r="J45" i="9"/>
  <c r="J44" i="9"/>
  <c r="J43" i="9"/>
  <c r="J42" i="9"/>
  <c r="J41" i="9"/>
  <c r="K41" i="9" s="1"/>
  <c r="J40" i="9"/>
  <c r="J39" i="9"/>
  <c r="J38" i="9"/>
  <c r="J37" i="9"/>
  <c r="J36" i="9"/>
  <c r="J35" i="9"/>
  <c r="J34" i="9"/>
  <c r="J33" i="9"/>
  <c r="K33" i="9" s="1"/>
  <c r="J32" i="9"/>
  <c r="J31" i="9"/>
  <c r="J30" i="9"/>
  <c r="J29" i="9"/>
  <c r="J28" i="9"/>
  <c r="J27" i="9"/>
  <c r="J26" i="9"/>
  <c r="J25" i="9"/>
  <c r="K25" i="9" s="1"/>
  <c r="J24" i="9"/>
  <c r="J23" i="9"/>
  <c r="J22" i="9"/>
  <c r="J21" i="9"/>
  <c r="J20" i="9"/>
  <c r="J19" i="9"/>
  <c r="J18" i="9"/>
  <c r="J17" i="9"/>
  <c r="K17" i="9" s="1"/>
  <c r="J16" i="9"/>
  <c r="J15" i="9"/>
  <c r="J14" i="9"/>
  <c r="J13" i="9"/>
  <c r="J12" i="9"/>
  <c r="J11" i="9"/>
  <c r="J10" i="9"/>
  <c r="J9" i="9"/>
  <c r="K9" i="9" s="1"/>
  <c r="B9" i="9"/>
  <c r="B13" i="9" s="1"/>
  <c r="B17" i="9" s="1"/>
  <c r="B21" i="9" s="1"/>
  <c r="B25" i="9" s="1"/>
  <c r="B29" i="9" s="1"/>
  <c r="B33" i="9" s="1"/>
  <c r="B37" i="9" s="1"/>
  <c r="B41" i="9" s="1"/>
  <c r="B45" i="9" s="1"/>
  <c r="J8" i="9"/>
  <c r="J7" i="9"/>
  <c r="J6" i="9"/>
  <c r="J5" i="9"/>
  <c r="B9" i="8"/>
  <c r="B13" i="8" s="1"/>
  <c r="B17" i="8" s="1"/>
  <c r="B21" i="8" s="1"/>
  <c r="B25" i="8" s="1"/>
  <c r="B29" i="8" s="1"/>
  <c r="B33" i="8" s="1"/>
  <c r="B37" i="8" s="1"/>
  <c r="B41" i="8" s="1"/>
  <c r="B45" i="8" s="1"/>
  <c r="B9" i="7"/>
  <c r="B13" i="7" s="1"/>
  <c r="B17" i="7" s="1"/>
  <c r="B21" i="7" s="1"/>
  <c r="B25" i="7" s="1"/>
  <c r="B29" i="7" s="1"/>
  <c r="B33" i="7" s="1"/>
  <c r="B37" i="7" s="1"/>
  <c r="B41" i="7" s="1"/>
  <c r="B45" i="7" s="1"/>
  <c r="K5" i="9" l="1"/>
  <c r="K45" i="10"/>
  <c r="K13" i="9"/>
  <c r="K21" i="9"/>
  <c r="K29" i="9"/>
  <c r="K37" i="9"/>
  <c r="K45" i="9"/>
  <c r="K9" i="10"/>
  <c r="K17" i="10"/>
  <c r="K25" i="10"/>
  <c r="K33" i="10"/>
  <c r="K41" i="10"/>
  <c r="H48" i="6" l="1"/>
  <c r="H46" i="6"/>
  <c r="H45" i="6"/>
  <c r="B9" i="6"/>
  <c r="B13" i="6" s="1"/>
  <c r="B17" i="6" s="1"/>
  <c r="B21" i="6" s="1"/>
  <c r="B25" i="6" s="1"/>
  <c r="B29" i="6" s="1"/>
  <c r="B33" i="6" s="1"/>
  <c r="B37" i="6" s="1"/>
  <c r="B41" i="6" s="1"/>
  <c r="B45" i="6" s="1"/>
  <c r="H47" i="6"/>
  <c r="B9" i="5"/>
  <c r="B13" i="5" s="1"/>
  <c r="B17" i="5" s="1"/>
  <c r="B21" i="5" s="1"/>
  <c r="B25" i="5" s="1"/>
  <c r="B29" i="5" s="1"/>
  <c r="B33" i="5" s="1"/>
  <c r="B37" i="5" s="1"/>
  <c r="B41" i="5" s="1"/>
  <c r="B45" i="5" s="1"/>
  <c r="I45" i="6" l="1"/>
  <c r="H48" i="3"/>
  <c r="H47" i="3"/>
  <c r="H46" i="3"/>
  <c r="H45" i="3"/>
  <c r="I45" i="3" s="1"/>
  <c r="B9" i="1"/>
  <c r="B13" i="1" s="1"/>
  <c r="B17" i="1" s="1"/>
  <c r="B21" i="1" s="1"/>
  <c r="B25" i="1" s="1"/>
  <c r="B29" i="1" s="1"/>
  <c r="B33" i="1" s="1"/>
  <c r="B37" i="1" s="1"/>
  <c r="B41" i="1" s="1"/>
  <c r="B45" i="1" s="1"/>
  <c r="H44" i="6" l="1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I9" i="6" s="1"/>
  <c r="H8" i="6"/>
  <c r="H7" i="6"/>
  <c r="H6" i="6"/>
  <c r="H5" i="6"/>
  <c r="I5" i="6" s="1"/>
  <c r="I13" i="6" l="1"/>
  <c r="I25" i="6"/>
  <c r="I33" i="6"/>
  <c r="I41" i="6"/>
  <c r="I17" i="6"/>
  <c r="I29" i="6"/>
  <c r="I21" i="6"/>
  <c r="I37" i="6"/>
  <c r="H43" i="3"/>
  <c r="H39" i="3"/>
  <c r="H35" i="3"/>
  <c r="H27" i="3"/>
  <c r="H19" i="3"/>
  <c r="H11" i="3"/>
  <c r="H7" i="3"/>
  <c r="H41" i="3"/>
  <c r="H37" i="3"/>
  <c r="H33" i="3"/>
  <c r="H25" i="3"/>
  <c r="H17" i="3"/>
  <c r="H9" i="3"/>
  <c r="H32" i="3"/>
  <c r="H28" i="3"/>
  <c r="H24" i="3"/>
  <c r="H20" i="3"/>
  <c r="H16" i="3"/>
  <c r="H12" i="3"/>
  <c r="H8" i="3"/>
  <c r="H44" i="3"/>
  <c r="H42" i="3"/>
  <c r="H40" i="3"/>
  <c r="H38" i="3"/>
  <c r="H36" i="3"/>
  <c r="H34" i="3"/>
  <c r="H31" i="3"/>
  <c r="H30" i="3"/>
  <c r="H29" i="3"/>
  <c r="H26" i="3"/>
  <c r="H23" i="3"/>
  <c r="H22" i="3"/>
  <c r="H21" i="3"/>
  <c r="H18" i="3"/>
  <c r="H15" i="3"/>
  <c r="H14" i="3"/>
  <c r="H13" i="3"/>
  <c r="H10" i="3"/>
  <c r="B9" i="3"/>
  <c r="B13" i="3" s="1"/>
  <c r="B17" i="3" s="1"/>
  <c r="B21" i="3" s="1"/>
  <c r="B25" i="3" s="1"/>
  <c r="B29" i="3" s="1"/>
  <c r="B33" i="3" s="1"/>
  <c r="B37" i="3" s="1"/>
  <c r="B41" i="3" s="1"/>
  <c r="B45" i="3" s="1"/>
  <c r="H6" i="3"/>
  <c r="H5" i="3"/>
  <c r="I33" i="3" l="1"/>
  <c r="I9" i="3"/>
  <c r="I17" i="3"/>
  <c r="I21" i="3"/>
  <c r="I25" i="3"/>
  <c r="I5" i="3"/>
  <c r="I37" i="3"/>
  <c r="I41" i="3"/>
  <c r="I13" i="3"/>
  <c r="I29" i="3"/>
</calcChain>
</file>

<file path=xl/sharedStrings.xml><?xml version="1.0" encoding="utf-8"?>
<sst xmlns="http://schemas.openxmlformats.org/spreadsheetml/2006/main" count="157" uniqueCount="64">
  <si>
    <t>سال</t>
  </si>
  <si>
    <t>فصل</t>
  </si>
  <si>
    <t>صنعت</t>
  </si>
  <si>
    <t>ساختمان</t>
  </si>
  <si>
    <t>گروه خدمات</t>
  </si>
  <si>
    <t>توليد ناخالص داخلی به قيمت پايه</t>
  </si>
  <si>
    <t>توليد ناخالص داخلی بر حسب فعاليتهای اقتصادی به قيمتهاي جاري - ميليارد ريال</t>
  </si>
  <si>
    <t>قبل از تعديل فصلي</t>
  </si>
  <si>
    <t>گروه صنايع و معادن</t>
  </si>
  <si>
    <t>توليد ناخالص داخلی سال (به قيمت پايه)</t>
  </si>
  <si>
    <t>کشاورزی، جنگلداری و ماهیگیری</t>
  </si>
  <si>
    <t>نفت و گاز</t>
  </si>
  <si>
    <t>استخراج معدن</t>
  </si>
  <si>
    <t>تامین برق، گاز، بخار و تهویه هوا</t>
  </si>
  <si>
    <t>آبرسانی، مدیریت پسماند، فاضلاب و فعالیتهای تصفیه</t>
  </si>
  <si>
    <t>عمده فروشی، خرده فروشی و تعمیر وسایل نقلیه موتوری و موتور سیکلت</t>
  </si>
  <si>
    <t>حمل و نقل و انبارداري</t>
  </si>
  <si>
    <t>فعالیتهای مربوط به تامین جا و غذا</t>
  </si>
  <si>
    <t>اطلاعات و ارتباطات</t>
  </si>
  <si>
    <t>فعالیتهای مالی و بیمه</t>
  </si>
  <si>
    <t>فعالیتهای املاک و مستغلات</t>
  </si>
  <si>
    <t>فعالیت های حرفه ای، علمی و فنی</t>
  </si>
  <si>
    <t>فعالیت های اداری و خدمات پشتیبانی</t>
  </si>
  <si>
    <t>اداره عمومی، دفاع و تامین اجتماعی</t>
  </si>
  <si>
    <t>آموزش</t>
  </si>
  <si>
    <t>بهداشت و مددکاری اجتماعی</t>
  </si>
  <si>
    <t>هنر، سرگرمی، تفریح، ورزش و سایر فعالیتهای خدماتی</t>
  </si>
  <si>
    <t>بعد از تعديل فصلي</t>
  </si>
  <si>
    <t>گروه کشاورزی</t>
  </si>
  <si>
    <t>گروه نفت</t>
  </si>
  <si>
    <t>جدول</t>
  </si>
  <si>
    <t>قبل/ بعد از تعدیل فصلی</t>
  </si>
  <si>
    <t xml:space="preserve">شرح </t>
  </si>
  <si>
    <t>جدول1</t>
  </si>
  <si>
    <t>جدول2</t>
  </si>
  <si>
    <t>جدول3</t>
  </si>
  <si>
    <t>هزینه ناخالص داخلی به تفکيک اقلام هزينه نهايي به قيمتهاي جاري- ميليارد ريال</t>
  </si>
  <si>
    <t>جدول4</t>
  </si>
  <si>
    <t>جدول5</t>
  </si>
  <si>
    <t>جدول6</t>
  </si>
  <si>
    <t>جدول7</t>
  </si>
  <si>
    <t>جدول8</t>
  </si>
  <si>
    <t>توليد ناخالص داخلی بر حسب فعاليتهای اقتصادی به قيمتهاي ثابت 1395 - ميليارد ريال</t>
  </si>
  <si>
    <t>هزینه ناخالص داخلی به تفکيک اقلام هزينه نهايي به قيمتهاي ثابت 1395- ميليارد ريال</t>
  </si>
  <si>
    <r>
      <rPr>
        <b/>
        <sz val="12"/>
        <color rgb="FFC00000"/>
        <rFont val="B Mitra"/>
        <charset val="178"/>
      </rPr>
      <t>قبل</t>
    </r>
    <r>
      <rPr>
        <b/>
        <sz val="12"/>
        <color rgb="FF002060"/>
        <rFont val="B Mitra"/>
        <charset val="178"/>
      </rPr>
      <t xml:space="preserve"> از تعدیل فصلی</t>
    </r>
  </si>
  <si>
    <r>
      <rPr>
        <b/>
        <sz val="12"/>
        <color rgb="FF00B050"/>
        <rFont val="B Mitra"/>
        <charset val="178"/>
      </rPr>
      <t>بعد</t>
    </r>
    <r>
      <rPr>
        <b/>
        <sz val="12"/>
        <color rgb="FF002060"/>
        <rFont val="B Mitra"/>
        <charset val="178"/>
      </rPr>
      <t xml:space="preserve"> از تعديل فصلی</t>
    </r>
  </si>
  <si>
    <t>توليد ناخالص داخلی بر حسب فعاليتهای اقتصادی به قيمتهاي ثابت سال 1395 - ميليارد ريال</t>
  </si>
  <si>
    <t>هزينه ناخالص داخلی به تفکيک اقلام هزينه نهايي به قيمتهاي جاری - ميليارد ريال</t>
  </si>
  <si>
    <t>هزينه های مصرف نهايي بخش خصوصی</t>
  </si>
  <si>
    <t>هزينه های مصرف نهايي بخش دولتی</t>
  </si>
  <si>
    <t>تشكيل سرمايه ثابت ناخالص</t>
  </si>
  <si>
    <t>تشكيل سرمايه در ماشين آلات</t>
  </si>
  <si>
    <t>تشكيل سرمايه در ساختمان</t>
  </si>
  <si>
    <t>ساير تشكيل سرمايه</t>
  </si>
  <si>
    <t>صادرات كالاها و خدمات</t>
  </si>
  <si>
    <t>واردات كالاها و خدمات</t>
  </si>
  <si>
    <t>تغيير در موجودی انبار و اشتباهات آماری‌</t>
  </si>
  <si>
    <t>توليد ناخالص داخلی به قيمت بازار</t>
  </si>
  <si>
    <t>توليد ناخالص داخلی سال (به قيمت بازار)</t>
  </si>
  <si>
    <t>هزينه ناخالص داخلی به تفکيک اقلام هزينه نهايي به قيمتهاي ثابت سال 1395 - ميليارد ريال</t>
  </si>
  <si>
    <t>هزينه ناخالص داخلی به تفکيک اقلام هزينه نهايي به قيمتهاي جاري- ميليارد ريال</t>
  </si>
  <si>
    <t>هزينه ناخالص داخلی به تفکيک اقلام هزينه نهايي به قيمتهاي ثابت 1395- ميليارد ريال</t>
  </si>
  <si>
    <t>قیمت های جاری و ثابت سال پایه 1395</t>
  </si>
  <si>
    <t xml:space="preserve">    فهرست جداول حسابهای ملی فصلی طی سال های 1401-1390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</si>
</sst>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"/>
    <numFmt numFmtId="166" formatCode="#,##0.000_);[Red]\(#,##0.000\)"/>
    <numFmt numFmtId="167" formatCode="#,##0.0000_);[Red]\(#,##0.0000\)"/>
    <numFmt numFmtId="168" formatCode="_-* #,##0_-;_-* #,##0\-;_-* &quot;-&quot;??_-;_-@_-"/>
    <numFmt numFmtId="169" formatCode="#,##0.0000"/>
  </numFmts>
  <fonts count="33" x14ac:knownFonts="1">
    <font>
      <sz val="10"/>
      <name val="Arial"/>
      <charset val="178"/>
    </font>
    <font>
      <sz val="10"/>
      <name val="Arial"/>
      <charset val="178"/>
    </font>
    <font>
      <sz val="8"/>
      <name val="Arial"/>
      <family val="2"/>
    </font>
    <font>
      <sz val="10"/>
      <name val="B Nazanin"/>
      <charset val="178"/>
    </font>
    <font>
      <b/>
      <sz val="16"/>
      <name val="B Nazanin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4"/>
      <name val="B Nazanin"/>
      <charset val="178"/>
    </font>
    <font>
      <sz val="10"/>
      <color rgb="FFFF0000"/>
      <name val="B Nazanin"/>
      <charset val="178"/>
    </font>
    <font>
      <b/>
      <sz val="14"/>
      <color rgb="FF002060"/>
      <name val="B Nazanin"/>
      <charset val="178"/>
    </font>
    <font>
      <b/>
      <sz val="14"/>
      <color rgb="FF0077D0"/>
      <name val="B Nazanin"/>
      <charset val="178"/>
    </font>
    <font>
      <b/>
      <sz val="12"/>
      <color rgb="FF002060"/>
      <name val="B Nazanin"/>
      <charset val="178"/>
    </font>
    <font>
      <b/>
      <sz val="16"/>
      <color rgb="FF002060"/>
      <name val="B Titr"/>
      <charset val="178"/>
    </font>
    <font>
      <sz val="10"/>
      <name val="Arial"/>
      <family val="2"/>
    </font>
    <font>
      <b/>
      <sz val="12"/>
      <color rgb="FF002060"/>
      <name val="B Titr"/>
      <charset val="178"/>
    </font>
    <font>
      <b/>
      <sz val="16"/>
      <name val="B Mitra"/>
      <charset val="178"/>
    </font>
    <font>
      <u/>
      <sz val="10"/>
      <color indexed="12"/>
      <name val="Arial"/>
      <family val="2"/>
    </font>
    <font>
      <b/>
      <sz val="12"/>
      <color rgb="FFC00000"/>
      <name val="B Mitra"/>
      <charset val="178"/>
    </font>
    <font>
      <b/>
      <sz val="12"/>
      <color rgb="FF00B050"/>
      <name val="B Mitra"/>
      <charset val="178"/>
    </font>
    <font>
      <b/>
      <sz val="12"/>
      <color rgb="FF002060"/>
      <name val="B Mitra"/>
      <charset val="178"/>
    </font>
    <font>
      <b/>
      <sz val="11"/>
      <color rgb="FF002060"/>
      <name val="B Titr"/>
      <charset val="178"/>
    </font>
    <font>
      <b/>
      <sz val="12"/>
      <color rgb="FF0070C0"/>
      <name val="B Nazanin"/>
      <charset val="178"/>
    </font>
    <font>
      <sz val="10"/>
      <color rgb="FF0070C0"/>
      <name val="B Nazanin"/>
      <charset val="178"/>
    </font>
    <font>
      <b/>
      <sz val="14"/>
      <color rgb="FF0070C0"/>
      <name val="B Nazanin"/>
      <charset val="178"/>
    </font>
    <font>
      <b/>
      <sz val="14"/>
      <color indexed="18"/>
      <name val="B Nazanin"/>
      <charset val="178"/>
    </font>
    <font>
      <b/>
      <u/>
      <sz val="12"/>
      <color indexed="12"/>
      <name val="B Nazanin"/>
      <charset val="178"/>
    </font>
    <font>
      <sz val="10"/>
      <color rgb="FF002060"/>
      <name val="B Titr"/>
      <charset val="178"/>
    </font>
    <font>
      <sz val="10"/>
      <color rgb="FF002060"/>
      <name val="B Nazanin"/>
      <charset val="178"/>
    </font>
    <font>
      <b/>
      <sz val="18"/>
      <color rgb="FF002060"/>
      <name val="B Titr"/>
      <charset val="178"/>
    </font>
    <font>
      <b/>
      <sz val="18"/>
      <color rgb="FFFF0000"/>
      <name val="B Titr"/>
      <charset val="178"/>
    </font>
    <font>
      <sz val="16"/>
      <color rgb="FF0070C0"/>
      <name val="B Nazanin"/>
      <charset val="178"/>
    </font>
    <font>
      <sz val="16"/>
      <name val="B Nazanin"/>
      <charset val="178"/>
    </font>
    <font>
      <sz val="18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 applyBorder="1" applyAlignment="1"/>
    <xf numFmtId="0" fontId="6" fillId="2" borderId="0" xfId="0" applyFont="1" applyFill="1"/>
    <xf numFmtId="1" fontId="3" fillId="2" borderId="0" xfId="0" applyNumberFormat="1" applyFont="1" applyFill="1"/>
    <xf numFmtId="166" fontId="6" fillId="2" borderId="0" xfId="0" applyNumberFormat="1" applyFont="1" applyFill="1"/>
    <xf numFmtId="165" fontId="3" fillId="2" borderId="0" xfId="0" applyNumberFormat="1" applyFont="1" applyFill="1"/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0" xfId="2" applyFont="1" applyFill="1"/>
    <xf numFmtId="0" fontId="4" fillId="2" borderId="0" xfId="2" applyFont="1" applyFill="1" applyBorder="1" applyAlignment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/>
    </xf>
    <xf numFmtId="165" fontId="11" fillId="2" borderId="3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/>
    <xf numFmtId="1" fontId="10" fillId="2" borderId="4" xfId="2" applyNumberFormat="1" applyFont="1" applyFill="1" applyBorder="1" applyAlignment="1">
      <alignment horizontal="center" vertical="center" wrapText="1"/>
    </xf>
    <xf numFmtId="1" fontId="10" fillId="2" borderId="0" xfId="2" applyNumberFormat="1" applyFont="1" applyFill="1" applyBorder="1" applyAlignment="1">
      <alignment horizontal="center" vertical="center" wrapText="1"/>
    </xf>
    <xf numFmtId="38" fontId="6" fillId="2" borderId="0" xfId="2" applyNumberFormat="1" applyFont="1" applyFill="1"/>
    <xf numFmtId="166" fontId="6" fillId="2" borderId="0" xfId="2" applyNumberFormat="1" applyFont="1" applyFill="1"/>
    <xf numFmtId="165" fontId="8" fillId="2" borderId="0" xfId="2" applyNumberFormat="1" applyFont="1" applyFill="1"/>
    <xf numFmtId="165" fontId="3" fillId="2" borderId="0" xfId="2" applyNumberFormat="1" applyFont="1" applyFill="1"/>
    <xf numFmtId="165" fontId="6" fillId="2" borderId="0" xfId="2" applyNumberFormat="1" applyFont="1" applyFill="1"/>
    <xf numFmtId="167" fontId="6" fillId="2" borderId="0" xfId="0" applyNumberFormat="1" applyFont="1" applyFill="1"/>
    <xf numFmtId="3" fontId="6" fillId="2" borderId="0" xfId="3" applyNumberFormat="1" applyFont="1" applyFill="1" applyBorder="1" applyAlignment="1">
      <alignment horizontal="center" vertical="center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14" fillId="2" borderId="0" xfId="2" applyFont="1" applyFill="1" applyBorder="1" applyAlignment="1">
      <alignment horizontal="right"/>
    </xf>
    <xf numFmtId="0" fontId="12" fillId="3" borderId="9" xfId="2" applyFont="1" applyFill="1" applyBorder="1" applyAlignment="1">
      <alignment vertical="center"/>
    </xf>
    <xf numFmtId="0" fontId="12" fillId="3" borderId="10" xfId="2" applyFont="1" applyFill="1" applyBorder="1" applyAlignment="1">
      <alignment vertical="center"/>
    </xf>
    <xf numFmtId="0" fontId="0" fillId="2" borderId="0" xfId="0" applyFill="1"/>
    <xf numFmtId="3" fontId="7" fillId="2" borderId="0" xfId="3" applyNumberFormat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vertical="center"/>
    </xf>
    <xf numFmtId="0" fontId="12" fillId="4" borderId="10" xfId="2" applyFont="1" applyFill="1" applyBorder="1" applyAlignment="1">
      <alignment vertical="center"/>
    </xf>
    <xf numFmtId="0" fontId="22" fillId="2" borderId="0" xfId="2" applyFont="1" applyFill="1"/>
    <xf numFmtId="0" fontId="21" fillId="2" borderId="0" xfId="2" applyFont="1" applyFill="1" applyBorder="1" applyAlignment="1">
      <alignment horizontal="right"/>
    </xf>
    <xf numFmtId="0" fontId="23" fillId="2" borderId="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165" fontId="21" fillId="2" borderId="2" xfId="2" applyNumberFormat="1" applyFont="1" applyFill="1" applyBorder="1" applyAlignment="1">
      <alignment horizontal="center" vertical="center" wrapText="1"/>
    </xf>
    <xf numFmtId="165" fontId="21" fillId="2" borderId="3" xfId="2" applyNumberFormat="1" applyFont="1" applyFill="1" applyBorder="1" applyAlignment="1">
      <alignment horizontal="center" vertical="center" wrapText="1"/>
    </xf>
    <xf numFmtId="0" fontId="22" fillId="2" borderId="0" xfId="2" applyFont="1" applyFill="1" applyBorder="1"/>
    <xf numFmtId="0" fontId="23" fillId="2" borderId="4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 readingOrder="1"/>
    </xf>
    <xf numFmtId="3" fontId="6" fillId="2" borderId="5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8" fontId="3" fillId="2" borderId="0" xfId="2" applyNumberFormat="1" applyFont="1" applyFill="1" applyBorder="1"/>
    <xf numFmtId="0" fontId="3" fillId="2" borderId="5" xfId="2" applyFont="1" applyFill="1" applyBorder="1"/>
    <xf numFmtId="1" fontId="23" fillId="2" borderId="4" xfId="2" applyNumberFormat="1" applyFont="1" applyFill="1" applyBorder="1" applyAlignment="1">
      <alignment horizontal="center" vertical="center" wrapText="1"/>
    </xf>
    <xf numFmtId="3" fontId="24" fillId="2" borderId="5" xfId="3" applyNumberFormat="1" applyFont="1" applyFill="1" applyBorder="1" applyAlignment="1">
      <alignment horizontal="center" vertical="center"/>
    </xf>
    <xf numFmtId="1" fontId="23" fillId="2" borderId="6" xfId="2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/>
    </xf>
    <xf numFmtId="3" fontId="6" fillId="2" borderId="7" xfId="3" applyNumberFormat="1" applyFont="1" applyFill="1" applyBorder="1" applyAlignment="1">
      <alignment horizontal="center"/>
    </xf>
    <xf numFmtId="3" fontId="7" fillId="2" borderId="7" xfId="3" applyNumberFormat="1" applyFont="1" applyFill="1" applyBorder="1" applyAlignment="1">
      <alignment horizontal="center"/>
    </xf>
    <xf numFmtId="3" fontId="6" fillId="2" borderId="7" xfId="3" applyNumberFormat="1" applyFont="1" applyFill="1" applyBorder="1" applyAlignment="1">
      <alignment horizontal="center" readingOrder="1"/>
    </xf>
    <xf numFmtId="3" fontId="24" fillId="2" borderId="8" xfId="3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right"/>
    </xf>
    <xf numFmtId="0" fontId="21" fillId="2" borderId="0" xfId="2" applyFont="1" applyFill="1" applyBorder="1" applyAlignment="1">
      <alignment horizontal="center"/>
    </xf>
    <xf numFmtId="165" fontId="21" fillId="2" borderId="0" xfId="2" applyNumberFormat="1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horizontal="center" vertical="center" readingOrder="1"/>
    </xf>
    <xf numFmtId="3" fontId="6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/>
    <xf numFmtId="3" fontId="6" fillId="2" borderId="7" xfId="3" applyNumberFormat="1" applyFont="1" applyFill="1" applyBorder="1" applyAlignment="1">
      <alignment horizontal="center" vertical="center" readingOrder="1"/>
    </xf>
    <xf numFmtId="3" fontId="6" fillId="2" borderId="7" xfId="2" applyNumberFormat="1" applyFont="1" applyFill="1" applyBorder="1" applyAlignment="1">
      <alignment horizontal="center" vertical="center"/>
    </xf>
    <xf numFmtId="168" fontId="3" fillId="2" borderId="0" xfId="2" applyNumberFormat="1" applyFont="1" applyFill="1"/>
    <xf numFmtId="0" fontId="26" fillId="2" borderId="0" xfId="2" applyFont="1" applyFill="1"/>
    <xf numFmtId="0" fontId="27" fillId="2" borderId="0" xfId="2" applyFont="1" applyFill="1"/>
    <xf numFmtId="0" fontId="14" fillId="2" borderId="0" xfId="2" applyFont="1" applyFill="1" applyBorder="1" applyAlignment="1">
      <alignment horizontal="right" vertical="center"/>
    </xf>
    <xf numFmtId="0" fontId="14" fillId="2" borderId="7" xfId="2" applyFont="1" applyFill="1" applyBorder="1" applyAlignment="1">
      <alignment horizontal="right" vertical="center"/>
    </xf>
    <xf numFmtId="0" fontId="20" fillId="6" borderId="13" xfId="4" applyFont="1" applyFill="1" applyBorder="1" applyAlignment="1">
      <alignment horizontal="center" vertical="center"/>
    </xf>
    <xf numFmtId="0" fontId="14" fillId="6" borderId="13" xfId="4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/>
    </xf>
    <xf numFmtId="0" fontId="23" fillId="2" borderId="7" xfId="2" applyFont="1" applyFill="1" applyBorder="1" applyAlignment="1">
      <alignment horizontal="center" vertical="center"/>
    </xf>
    <xf numFmtId="169" fontId="5" fillId="2" borderId="0" xfId="2" applyNumberFormat="1" applyFont="1" applyFill="1" applyBorder="1"/>
    <xf numFmtId="4" fontId="7" fillId="2" borderId="0" xfId="2" applyNumberFormat="1" applyFont="1" applyFill="1"/>
    <xf numFmtId="165" fontId="7" fillId="2" borderId="0" xfId="2" applyNumberFormat="1" applyFont="1" applyFill="1" applyBorder="1"/>
    <xf numFmtId="4" fontId="3" fillId="2" borderId="0" xfId="2" applyNumberFormat="1" applyFont="1" applyFill="1"/>
    <xf numFmtId="0" fontId="30" fillId="2" borderId="0" xfId="2" applyFont="1" applyFill="1"/>
    <xf numFmtId="0" fontId="30" fillId="2" borderId="0" xfId="2" applyFont="1" applyFill="1" applyBorder="1"/>
    <xf numFmtId="165" fontId="31" fillId="2" borderId="0" xfId="2" applyNumberFormat="1" applyFont="1" applyFill="1"/>
    <xf numFmtId="165" fontId="31" fillId="2" borderId="0" xfId="2" applyNumberFormat="1" applyFont="1" applyFill="1" applyBorder="1"/>
    <xf numFmtId="1" fontId="31" fillId="2" borderId="0" xfId="2" applyNumberFormat="1" applyFont="1" applyFill="1" applyBorder="1"/>
    <xf numFmtId="0" fontId="31" fillId="2" borderId="0" xfId="2" applyFont="1" applyFill="1"/>
    <xf numFmtId="165" fontId="32" fillId="2" borderId="0" xfId="2" applyNumberFormat="1" applyFont="1" applyFill="1"/>
    <xf numFmtId="0" fontId="19" fillId="7" borderId="13" xfId="5" applyFont="1" applyFill="1" applyBorder="1" applyAlignment="1" applyProtection="1">
      <alignment horizontal="right" vertical="center" readingOrder="2"/>
    </xf>
    <xf numFmtId="0" fontId="25" fillId="7" borderId="13" xfId="5" applyFont="1" applyFill="1" applyBorder="1" applyAlignment="1" applyProtection="1">
      <alignment horizontal="right" vertical="center" readingOrder="2"/>
    </xf>
    <xf numFmtId="38" fontId="6" fillId="2" borderId="0" xfId="0" applyNumberFormat="1" applyFont="1" applyFill="1"/>
    <xf numFmtId="3" fontId="7" fillId="2" borderId="7" xfId="3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right"/>
    </xf>
  </cellXfs>
  <cellStyles count="6">
    <cellStyle name="Comma" xfId="1" builtinId="3"/>
    <cellStyle name="Comma 2" xfId="3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2 2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730251</xdr:colOff>
      <xdr:row>0</xdr:row>
      <xdr:rowOff>0</xdr:rowOff>
    </xdr:from>
    <xdr:to>
      <xdr:col>5</xdr:col>
      <xdr:colOff>1864696</xdr:colOff>
      <xdr:row>1</xdr:row>
      <xdr:rowOff>824391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6291888" y="0"/>
          <a:ext cx="1134445" cy="983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-1</xdr:rowOff>
    </xdr:from>
    <xdr:to>
      <xdr:col>2</xdr:col>
      <xdr:colOff>173183</xdr:colOff>
      <xdr:row>1</xdr:row>
      <xdr:rowOff>380997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37692271" y="346363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173181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37363228" y="311727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144318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43866182" y="158750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49068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243897932" y="158750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294410</xdr:colOff>
      <xdr:row>1</xdr:row>
      <xdr:rowOff>0</xdr:rowOff>
    </xdr:from>
    <xdr:to>
      <xdr:col>2</xdr:col>
      <xdr:colOff>138546</xdr:colOff>
      <xdr:row>1</xdr:row>
      <xdr:rowOff>380998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939597272" y="311727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173181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939302864" y="311727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138546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0360307863" y="207818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128443</xdr:colOff>
      <xdr:row>1</xdr:row>
      <xdr:rowOff>380998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315652932" y="206375"/>
          <a:ext cx="779318" cy="380998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F15"/>
  <sheetViews>
    <sheetView rightToLeft="1" tabSelected="1" zoomScale="80" zoomScaleNormal="80" workbookViewId="0"/>
  </sheetViews>
  <sheetFormatPr defaultRowHeight="12.75" x14ac:dyDescent="0.2"/>
  <cols>
    <col min="1" max="1" width="9.140625" style="46"/>
    <col min="2" max="2" width="5.28515625" style="46" customWidth="1"/>
    <col min="3" max="3" width="4.7109375" style="46" customWidth="1"/>
    <col min="4" max="4" width="11" style="46" customWidth="1"/>
    <col min="5" max="5" width="20" style="46" customWidth="1"/>
    <col min="6" max="6" width="72.140625" style="46" customWidth="1"/>
    <col min="7" max="16384" width="9.140625" style="46"/>
  </cols>
  <sheetData>
    <row r="2" spans="4:6" ht="69" customHeight="1" x14ac:dyDescent="0.2">
      <c r="D2" s="107"/>
      <c r="E2" s="107"/>
      <c r="F2" s="107"/>
    </row>
    <row r="3" spans="4:6" ht="28.5" customHeight="1" x14ac:dyDescent="0.2">
      <c r="D3" s="108" t="s">
        <v>63</v>
      </c>
      <c r="E3" s="108"/>
      <c r="F3" s="108"/>
    </row>
    <row r="4" spans="4:6" ht="24.75" customHeight="1" x14ac:dyDescent="0.2">
      <c r="D4" s="109" t="s">
        <v>62</v>
      </c>
      <c r="E4" s="109"/>
      <c r="F4" s="109"/>
    </row>
    <row r="5" spans="4:6" ht="34.5" customHeight="1" x14ac:dyDescent="0.2">
      <c r="D5" s="88" t="s">
        <v>30</v>
      </c>
      <c r="E5" s="88" t="s">
        <v>31</v>
      </c>
      <c r="F5" s="89" t="s">
        <v>32</v>
      </c>
    </row>
    <row r="6" spans="4:6" ht="34.5" customHeight="1" x14ac:dyDescent="0.2">
      <c r="D6" s="104" t="s">
        <v>33</v>
      </c>
      <c r="E6" s="103" t="s">
        <v>44</v>
      </c>
      <c r="F6" s="103" t="s">
        <v>6</v>
      </c>
    </row>
    <row r="7" spans="4:6" ht="34.5" customHeight="1" x14ac:dyDescent="0.2">
      <c r="D7" s="104" t="s">
        <v>34</v>
      </c>
      <c r="E7" s="103" t="s">
        <v>44</v>
      </c>
      <c r="F7" s="103" t="s">
        <v>42</v>
      </c>
    </row>
    <row r="8" spans="4:6" ht="34.5" customHeight="1" x14ac:dyDescent="0.2">
      <c r="D8" s="104" t="s">
        <v>35</v>
      </c>
      <c r="E8" s="103" t="s">
        <v>44</v>
      </c>
      <c r="F8" s="103" t="s">
        <v>36</v>
      </c>
    </row>
    <row r="9" spans="4:6" ht="34.5" customHeight="1" x14ac:dyDescent="0.2">
      <c r="D9" s="104" t="s">
        <v>37</v>
      </c>
      <c r="E9" s="103" t="s">
        <v>44</v>
      </c>
      <c r="F9" s="103" t="s">
        <v>43</v>
      </c>
    </row>
    <row r="10" spans="4:6" ht="34.5" customHeight="1" x14ac:dyDescent="0.2">
      <c r="D10" s="104" t="s">
        <v>38</v>
      </c>
      <c r="E10" s="103" t="s">
        <v>45</v>
      </c>
      <c r="F10" s="103" t="s">
        <v>6</v>
      </c>
    </row>
    <row r="11" spans="4:6" ht="34.5" customHeight="1" x14ac:dyDescent="0.2">
      <c r="D11" s="104" t="s">
        <v>39</v>
      </c>
      <c r="E11" s="103" t="s">
        <v>45</v>
      </c>
      <c r="F11" s="103" t="s">
        <v>42</v>
      </c>
    </row>
    <row r="12" spans="4:6" ht="34.5" customHeight="1" x14ac:dyDescent="0.2">
      <c r="D12" s="104" t="s">
        <v>40</v>
      </c>
      <c r="E12" s="103" t="s">
        <v>45</v>
      </c>
      <c r="F12" s="103" t="s">
        <v>36</v>
      </c>
    </row>
    <row r="13" spans="4:6" ht="34.5" customHeight="1" x14ac:dyDescent="0.2">
      <c r="D13" s="104" t="s">
        <v>41</v>
      </c>
      <c r="E13" s="103" t="s">
        <v>45</v>
      </c>
      <c r="F13" s="103" t="s">
        <v>43</v>
      </c>
    </row>
    <row r="14" spans="4:6" ht="24.75" customHeight="1" x14ac:dyDescent="0.2"/>
    <row r="15" spans="4:6" ht="24.75" customHeight="1" x14ac:dyDescent="0.2"/>
  </sheetData>
  <mergeCells count="3">
    <mergeCell ref="D2:F2"/>
    <mergeCell ref="D3:F3"/>
    <mergeCell ref="D4:F4"/>
  </mergeCells>
  <hyperlinks>
    <hyperlink ref="D6" location="جدول1!A1" display="جدول1" xr:uid="{00000000-0004-0000-0000-000000000000}"/>
    <hyperlink ref="D10" location="جدول5!A1" display="جدول5" xr:uid="{00000000-0004-0000-0000-000001000000}"/>
    <hyperlink ref="D7" location="جدول2!A1" display="جدول2" xr:uid="{00000000-0004-0000-0000-000002000000}"/>
    <hyperlink ref="D8" location="جدول3!A1" display="جدول3" xr:uid="{00000000-0004-0000-0000-000003000000}"/>
    <hyperlink ref="D9" location="جدول4!A1" display="جدول4" xr:uid="{00000000-0004-0000-0000-000004000000}"/>
    <hyperlink ref="D11" location="جدول6!A1" display="جدول6" xr:uid="{00000000-0004-0000-0000-000005000000}"/>
    <hyperlink ref="D12" location="جدول7!A1" display="جدول7" xr:uid="{00000000-0004-0000-0000-000006000000}"/>
    <hyperlink ref="D13" location="جدول8!A1" display="جدول8" xr:uid="{00000000-0004-0000-0000-000007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2"/>
  <sheetViews>
    <sheetView rightToLeft="1" zoomScale="55" zoomScaleNormal="55" workbookViewId="0">
      <pane xSplit="3" ySplit="4" topLeftCell="D41" activePane="bottomRight" state="frozen"/>
      <selection pane="topRight" activeCell="D1" sqref="D1"/>
      <selection pane="bottomLeft" activeCell="A5" sqref="A5"/>
      <selection pane="bottomRight"/>
    </sheetView>
  </sheetViews>
  <sheetFormatPr defaultRowHeight="24" x14ac:dyDescent="0.6"/>
  <cols>
    <col min="1" max="1" width="4.7109375" style="3" customWidth="1"/>
    <col min="2" max="2" width="9" style="3" customWidth="1"/>
    <col min="3" max="3" width="8.140625" style="3" customWidth="1"/>
    <col min="4" max="4" width="13.7109375" style="3" customWidth="1"/>
    <col min="5" max="5" width="13.140625" style="3" bestFit="1" customWidth="1"/>
    <col min="6" max="6" width="15.7109375" style="3" customWidth="1"/>
    <col min="7" max="7" width="10.42578125" style="3" customWidth="1"/>
    <col min="8" max="8" width="11.85546875" style="3" bestFit="1" customWidth="1"/>
    <col min="9" max="9" width="12.28515625" style="3" bestFit="1" customWidth="1"/>
    <col min="10" max="10" width="15.7109375" style="3" customWidth="1"/>
    <col min="11" max="11" width="11.42578125" style="3" customWidth="1"/>
    <col min="12" max="12" width="12.85546875" style="3" bestFit="1" customWidth="1"/>
    <col min="13" max="13" width="19.28515625" style="3" customWidth="1"/>
    <col min="14" max="14" width="11.7109375" style="3" customWidth="1"/>
    <col min="15" max="15" width="12.42578125" style="3" customWidth="1"/>
    <col min="16" max="16" width="13" style="3" customWidth="1"/>
    <col min="17" max="17" width="11.5703125" style="3" customWidth="1"/>
    <col min="18" max="18" width="11.7109375" style="3" customWidth="1"/>
    <col min="19" max="19" width="14" style="3" customWidth="1"/>
    <col min="20" max="20" width="14.42578125" style="3" customWidth="1"/>
    <col min="21" max="21" width="12.140625" style="3" customWidth="1"/>
    <col min="22" max="22" width="12.42578125" style="3" customWidth="1"/>
    <col min="23" max="23" width="13.85546875" style="3" bestFit="1" customWidth="1"/>
    <col min="24" max="24" width="14.7109375" style="3" customWidth="1"/>
    <col min="25" max="25" width="15.42578125" style="3" bestFit="1" customWidth="1"/>
    <col min="26" max="26" width="17.85546875" style="3" bestFit="1" customWidth="1"/>
    <col min="27" max="27" width="17.85546875" style="3" customWidth="1"/>
    <col min="28" max="28" width="14.85546875" style="3" bestFit="1" customWidth="1"/>
    <col min="29" max="29" width="15.5703125" style="5" bestFit="1" customWidth="1"/>
    <col min="30" max="33" width="9.140625" style="3"/>
    <col min="34" max="34" width="9.140625" style="3" customWidth="1"/>
    <col min="35" max="16384" width="9.140625" style="3"/>
  </cols>
  <sheetData>
    <row r="1" spans="1:45" ht="27.75" customHeight="1" thickBot="1" x14ac:dyDescent="0.65"/>
    <row r="2" spans="1:45" ht="30" customHeight="1" thickBot="1" x14ac:dyDescent="0.7">
      <c r="B2" s="110" t="s">
        <v>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4"/>
    </row>
    <row r="3" spans="1:45" ht="26.25" thickBot="1" x14ac:dyDescent="0.75">
      <c r="B3" s="42" t="s">
        <v>7</v>
      </c>
      <c r="D3" s="1"/>
      <c r="E3" s="1"/>
      <c r="F3" s="2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</row>
    <row r="4" spans="1:45" ht="87" customHeight="1" x14ac:dyDescent="0.6">
      <c r="B4" s="11" t="s">
        <v>0</v>
      </c>
      <c r="C4" s="12" t="s">
        <v>1</v>
      </c>
      <c r="D4" s="13" t="s">
        <v>10</v>
      </c>
      <c r="E4" s="14" t="s">
        <v>11</v>
      </c>
      <c r="F4" s="13" t="s">
        <v>8</v>
      </c>
      <c r="G4" s="13" t="s">
        <v>12</v>
      </c>
      <c r="H4" s="13" t="s">
        <v>2</v>
      </c>
      <c r="I4" s="13" t="s">
        <v>13</v>
      </c>
      <c r="J4" s="13" t="s">
        <v>14</v>
      </c>
      <c r="K4" s="14" t="s">
        <v>3</v>
      </c>
      <c r="L4" s="14" t="s">
        <v>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13" t="s">
        <v>25</v>
      </c>
      <c r="X4" s="13" t="s">
        <v>26</v>
      </c>
      <c r="Y4" s="13" t="s">
        <v>5</v>
      </c>
      <c r="Z4" s="15" t="s">
        <v>9</v>
      </c>
      <c r="AB4" s="5"/>
      <c r="AC4" s="3"/>
    </row>
    <row r="5" spans="1:45" x14ac:dyDescent="0.6">
      <c r="A5" s="6"/>
      <c r="B5" s="9">
        <v>1390</v>
      </c>
      <c r="C5" s="10">
        <v>1</v>
      </c>
      <c r="D5" s="39">
        <v>64748.099759920377</v>
      </c>
      <c r="E5" s="39">
        <v>434711.79837188253</v>
      </c>
      <c r="F5" s="39">
        <f>+SUM(G5:K5)</f>
        <v>395755.76312600565</v>
      </c>
      <c r="G5" s="40">
        <v>11705.779379103649</v>
      </c>
      <c r="H5" s="40">
        <v>211103.23150164483</v>
      </c>
      <c r="I5" s="40">
        <v>65979.581603059516</v>
      </c>
      <c r="J5" s="40">
        <v>1876.9828143824154</v>
      </c>
      <c r="K5" s="40">
        <v>105090.18782781526</v>
      </c>
      <c r="L5" s="39">
        <f>+SUM(M5:X5)</f>
        <v>743186.7833694478</v>
      </c>
      <c r="M5" s="40">
        <v>181664.92969685522</v>
      </c>
      <c r="N5" s="40">
        <v>122477.6795211711</v>
      </c>
      <c r="O5" s="40">
        <v>9866.1165165101083</v>
      </c>
      <c r="P5" s="40">
        <v>22624.995936826675</v>
      </c>
      <c r="Q5" s="40">
        <v>49017.385711607756</v>
      </c>
      <c r="R5" s="40">
        <v>178518.90356583049</v>
      </c>
      <c r="S5" s="40">
        <v>20081.31247144402</v>
      </c>
      <c r="T5" s="40">
        <v>1446.5351720635981</v>
      </c>
      <c r="U5" s="40">
        <v>79607.945289325187</v>
      </c>
      <c r="V5" s="40">
        <v>34131.667806140591</v>
      </c>
      <c r="W5" s="40">
        <v>32262.346499427105</v>
      </c>
      <c r="X5" s="40">
        <v>11486.965182245876</v>
      </c>
      <c r="Y5" s="39">
        <f t="shared" ref="Y5:Y52" si="0">+D5+E5+F5+L5</f>
        <v>1638402.4446272564</v>
      </c>
      <c r="Z5" s="41">
        <f>SUM(Y5:Y8)</f>
        <v>6868284.1561999805</v>
      </c>
      <c r="AA5" s="105"/>
      <c r="AB5" s="34"/>
      <c r="AC5" s="7"/>
    </row>
    <row r="6" spans="1:45" x14ac:dyDescent="0.6">
      <c r="A6" s="6"/>
      <c r="B6" s="9"/>
      <c r="C6" s="10">
        <v>2</v>
      </c>
      <c r="D6" s="39">
        <v>153955.54297137755</v>
      </c>
      <c r="E6" s="39">
        <v>367586.41604692745</v>
      </c>
      <c r="F6" s="39">
        <f t="shared" ref="F6:F36" si="1">+SUM(G6:K6)</f>
        <v>432859.13487515494</v>
      </c>
      <c r="G6" s="40">
        <v>12319.079242983751</v>
      </c>
      <c r="H6" s="40">
        <v>233760.91766349965</v>
      </c>
      <c r="I6" s="40">
        <v>68435.026302615195</v>
      </c>
      <c r="J6" s="40">
        <v>2597.503622663653</v>
      </c>
      <c r="K6" s="40">
        <v>115746.60804339264</v>
      </c>
      <c r="L6" s="39">
        <f t="shared" ref="L6:L36" si="2">+SUM(M6:X6)</f>
        <v>846064.20120497094</v>
      </c>
      <c r="M6" s="40">
        <v>190037.85477065278</v>
      </c>
      <c r="N6" s="40">
        <v>125095.57266073089</v>
      </c>
      <c r="O6" s="40">
        <v>12001.807180913202</v>
      </c>
      <c r="P6" s="40">
        <v>23693.209297741563</v>
      </c>
      <c r="Q6" s="40">
        <v>52691.000676675067</v>
      </c>
      <c r="R6" s="40">
        <v>192721.74541547068</v>
      </c>
      <c r="S6" s="40">
        <v>19460.04416319904</v>
      </c>
      <c r="T6" s="40">
        <v>1871.3504560418903</v>
      </c>
      <c r="U6" s="40">
        <v>125069.71374416197</v>
      </c>
      <c r="V6" s="40">
        <v>48222.878091636187</v>
      </c>
      <c r="W6" s="40">
        <v>41480.062100467592</v>
      </c>
      <c r="X6" s="40">
        <v>13718.962647280063</v>
      </c>
      <c r="Y6" s="39">
        <f t="shared" si="0"/>
        <v>1800465.2950984309</v>
      </c>
      <c r="Z6" s="41"/>
      <c r="AA6" s="105"/>
      <c r="AB6" s="34"/>
      <c r="AC6" s="3"/>
    </row>
    <row r="7" spans="1:45" x14ac:dyDescent="0.6">
      <c r="A7" s="6"/>
      <c r="B7" s="9"/>
      <c r="C7" s="10">
        <v>3</v>
      </c>
      <c r="D7" s="39">
        <v>90666.400991581322</v>
      </c>
      <c r="E7" s="39">
        <v>315251.43404282397</v>
      </c>
      <c r="F7" s="39">
        <f t="shared" si="1"/>
        <v>443193.57867469854</v>
      </c>
      <c r="G7" s="40">
        <v>12315.23698831878</v>
      </c>
      <c r="H7" s="40">
        <v>243576.01883896592</v>
      </c>
      <c r="I7" s="40">
        <v>71709.495509207467</v>
      </c>
      <c r="J7" s="40">
        <v>3119.640939748539</v>
      </c>
      <c r="K7" s="40">
        <v>112473.18639845778</v>
      </c>
      <c r="L7" s="39">
        <f t="shared" si="2"/>
        <v>816410.6102053175</v>
      </c>
      <c r="M7" s="40">
        <v>194665.16581843424</v>
      </c>
      <c r="N7" s="40">
        <v>118194.59197722576</v>
      </c>
      <c r="O7" s="40">
        <v>10763.967635106555</v>
      </c>
      <c r="P7" s="40">
        <v>22608.52968395246</v>
      </c>
      <c r="Q7" s="40">
        <v>54520.145669197504</v>
      </c>
      <c r="R7" s="40">
        <v>192662.06704899896</v>
      </c>
      <c r="S7" s="40">
        <v>20726.872955346931</v>
      </c>
      <c r="T7" s="40">
        <v>1642.6154902306591</v>
      </c>
      <c r="U7" s="40">
        <v>107609.76834444744</v>
      </c>
      <c r="V7" s="40">
        <v>43140.132706693228</v>
      </c>
      <c r="W7" s="40">
        <v>37668.426807393866</v>
      </c>
      <c r="X7" s="40">
        <v>12208.326068289804</v>
      </c>
      <c r="Y7" s="39">
        <f t="shared" si="0"/>
        <v>1665522.0239144214</v>
      </c>
      <c r="Z7" s="41"/>
      <c r="AA7" s="105"/>
      <c r="AB7" s="34"/>
      <c r="AC7" s="3"/>
    </row>
    <row r="8" spans="1:45" x14ac:dyDescent="0.6">
      <c r="A8" s="6"/>
      <c r="B8" s="9"/>
      <c r="C8" s="10">
        <v>4</v>
      </c>
      <c r="D8" s="39">
        <v>10750.276115333798</v>
      </c>
      <c r="E8" s="39">
        <v>296044.01884478069</v>
      </c>
      <c r="F8" s="39">
        <f t="shared" si="1"/>
        <v>502776.34021642851</v>
      </c>
      <c r="G8" s="40">
        <v>13811.716196691661</v>
      </c>
      <c r="H8" s="40">
        <v>262669.31512644637</v>
      </c>
      <c r="I8" s="40">
        <v>78854.097971316864</v>
      </c>
      <c r="J8" s="40">
        <v>2743.6928540049057</v>
      </c>
      <c r="K8" s="40">
        <v>144697.51806796869</v>
      </c>
      <c r="L8" s="39">
        <f t="shared" si="2"/>
        <v>954323.75738332781</v>
      </c>
      <c r="M8" s="40">
        <v>209615.80276780951</v>
      </c>
      <c r="N8" s="40">
        <v>123385.40637796777</v>
      </c>
      <c r="O8" s="40">
        <v>11819.53893710452</v>
      </c>
      <c r="P8" s="40">
        <v>22996.065795017494</v>
      </c>
      <c r="Q8" s="40">
        <v>58059.00132288225</v>
      </c>
      <c r="R8" s="40">
        <v>197986.72115999076</v>
      </c>
      <c r="S8" s="40">
        <v>23955.804392380822</v>
      </c>
      <c r="T8" s="40">
        <v>1362.9757418932668</v>
      </c>
      <c r="U8" s="40">
        <v>179502.87799557042</v>
      </c>
      <c r="V8" s="40">
        <v>63135.451871501165</v>
      </c>
      <c r="W8" s="40">
        <v>46731.145035968621</v>
      </c>
      <c r="X8" s="40">
        <v>15772.965985241128</v>
      </c>
      <c r="Y8" s="39">
        <f t="shared" si="0"/>
        <v>1763894.3925598706</v>
      </c>
      <c r="Z8" s="41"/>
      <c r="AA8" s="105"/>
      <c r="AB8" s="34"/>
      <c r="AC8" s="3"/>
    </row>
    <row r="9" spans="1:45" x14ac:dyDescent="0.6">
      <c r="A9" s="6"/>
      <c r="B9" s="9">
        <f>+B5+1</f>
        <v>1391</v>
      </c>
      <c r="C9" s="10">
        <v>1</v>
      </c>
      <c r="D9" s="39">
        <v>90371.264859582952</v>
      </c>
      <c r="E9" s="39">
        <v>288237.67217675986</v>
      </c>
      <c r="F9" s="39">
        <f t="shared" si="1"/>
        <v>468295.27403806912</v>
      </c>
      <c r="G9" s="40">
        <v>17590.703719567151</v>
      </c>
      <c r="H9" s="40">
        <v>265176.86550406611</v>
      </c>
      <c r="I9" s="40">
        <v>68849.150374067307</v>
      </c>
      <c r="J9" s="40">
        <v>2662.4195927995634</v>
      </c>
      <c r="K9" s="40">
        <v>114016.13484756899</v>
      </c>
      <c r="L9" s="39">
        <f t="shared" si="2"/>
        <v>829815.18228352047</v>
      </c>
      <c r="M9" s="40">
        <v>197446.46908717908</v>
      </c>
      <c r="N9" s="40">
        <v>125385.00905136023</v>
      </c>
      <c r="O9" s="40">
        <v>11626.890015801704</v>
      </c>
      <c r="P9" s="40">
        <v>25257.316388347092</v>
      </c>
      <c r="Q9" s="40">
        <v>49332.201212245462</v>
      </c>
      <c r="R9" s="40">
        <v>207311.25963581805</v>
      </c>
      <c r="S9" s="40">
        <v>19679.665664843775</v>
      </c>
      <c r="T9" s="40">
        <v>1533.4224755118912</v>
      </c>
      <c r="U9" s="40">
        <v>99955.482892587024</v>
      </c>
      <c r="V9" s="40">
        <v>41465.773608020187</v>
      </c>
      <c r="W9" s="40">
        <v>38186.447043530301</v>
      </c>
      <c r="X9" s="40">
        <v>12635.245208275788</v>
      </c>
      <c r="Y9" s="39">
        <f t="shared" si="0"/>
        <v>1676719.3933579323</v>
      </c>
      <c r="Z9" s="41">
        <f>SUM(Y9:Y12)</f>
        <v>7842003.306729136</v>
      </c>
      <c r="AA9" s="105"/>
      <c r="AB9" s="34"/>
      <c r="AC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6">
      <c r="A10" s="6"/>
      <c r="B10" s="9"/>
      <c r="C10" s="10">
        <v>2</v>
      </c>
      <c r="D10" s="39">
        <v>270930.81599285785</v>
      </c>
      <c r="E10" s="39">
        <v>223656.90967782418</v>
      </c>
      <c r="F10" s="39">
        <f t="shared" si="1"/>
        <v>530576.92771736579</v>
      </c>
      <c r="G10" s="40">
        <v>18785.908252166788</v>
      </c>
      <c r="H10" s="40">
        <v>293873.41456261452</v>
      </c>
      <c r="I10" s="40">
        <v>72879.678510382932</v>
      </c>
      <c r="J10" s="40">
        <v>2989.3669608861915</v>
      </c>
      <c r="K10" s="40">
        <v>142048.5594313154</v>
      </c>
      <c r="L10" s="39">
        <f t="shared" si="2"/>
        <v>962042.46479783917</v>
      </c>
      <c r="M10" s="40">
        <v>214036.31938882588</v>
      </c>
      <c r="N10" s="40">
        <v>130024.24342433643</v>
      </c>
      <c r="O10" s="40">
        <v>14264.475612995773</v>
      </c>
      <c r="P10" s="40">
        <v>26640.385218473097</v>
      </c>
      <c r="Q10" s="40">
        <v>52024.148465471713</v>
      </c>
      <c r="R10" s="40">
        <v>223336.61233708149</v>
      </c>
      <c r="S10" s="40">
        <v>18746.647294038452</v>
      </c>
      <c r="T10" s="40">
        <v>1882.1543476772997</v>
      </c>
      <c r="U10" s="40">
        <v>159549.76761794367</v>
      </c>
      <c r="V10" s="40">
        <v>57220.998244007686</v>
      </c>
      <c r="W10" s="40">
        <v>48038.187109619146</v>
      </c>
      <c r="X10" s="40">
        <v>16278.525737368484</v>
      </c>
      <c r="Y10" s="39">
        <f t="shared" si="0"/>
        <v>1987207.1181858871</v>
      </c>
      <c r="Z10" s="41"/>
      <c r="AA10" s="105"/>
      <c r="AB10" s="34"/>
      <c r="AC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x14ac:dyDescent="0.6">
      <c r="A11" s="6"/>
      <c r="B11" s="9"/>
      <c r="C11" s="10">
        <v>3</v>
      </c>
      <c r="D11" s="39">
        <v>157733.57206904818</v>
      </c>
      <c r="E11" s="39">
        <v>246149.51061943546</v>
      </c>
      <c r="F11" s="39">
        <f t="shared" si="1"/>
        <v>595606.04603390314</v>
      </c>
      <c r="G11" s="40">
        <v>19639.273972742998</v>
      </c>
      <c r="H11" s="40">
        <v>342708.68391019519</v>
      </c>
      <c r="I11" s="40">
        <v>70811.609682602037</v>
      </c>
      <c r="J11" s="40">
        <v>2862.7009889730739</v>
      </c>
      <c r="K11" s="40">
        <v>159583.7774793898</v>
      </c>
      <c r="L11" s="39">
        <f t="shared" si="2"/>
        <v>1014835.9855027986</v>
      </c>
      <c r="M11" s="40">
        <v>233089.13343215306</v>
      </c>
      <c r="N11" s="40">
        <v>156843.30415425479</v>
      </c>
      <c r="O11" s="40">
        <v>13909.197011400751</v>
      </c>
      <c r="P11" s="40">
        <v>25660.332274438144</v>
      </c>
      <c r="Q11" s="40">
        <v>56398.832946942406</v>
      </c>
      <c r="R11" s="40">
        <v>233587.53863847966</v>
      </c>
      <c r="S11" s="40">
        <v>27539.821760014573</v>
      </c>
      <c r="T11" s="40">
        <v>1429.8627900883369</v>
      </c>
      <c r="U11" s="40">
        <v>148219.15290043529</v>
      </c>
      <c r="V11" s="40">
        <v>57226.22413657351</v>
      </c>
      <c r="W11" s="40">
        <v>46358.744104807236</v>
      </c>
      <c r="X11" s="40">
        <v>14573.841353210793</v>
      </c>
      <c r="Y11" s="39">
        <f t="shared" si="0"/>
        <v>2014325.1142251855</v>
      </c>
      <c r="Z11" s="41"/>
      <c r="AA11" s="105"/>
      <c r="AB11" s="34"/>
      <c r="AC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6">
      <c r="A12" s="6"/>
      <c r="B12" s="9"/>
      <c r="C12" s="10">
        <v>4</v>
      </c>
      <c r="D12" s="39">
        <v>17628.538224390013</v>
      </c>
      <c r="E12" s="39">
        <v>268071.38973729161</v>
      </c>
      <c r="F12" s="39">
        <f t="shared" si="1"/>
        <v>703025.34975707135</v>
      </c>
      <c r="G12" s="40">
        <v>22642.050386263109</v>
      </c>
      <c r="H12" s="40">
        <v>391331.7305689372</v>
      </c>
      <c r="I12" s="40">
        <v>77804.522645743462</v>
      </c>
      <c r="J12" s="40">
        <v>3436.4291027376685</v>
      </c>
      <c r="K12" s="40">
        <v>207810.61705338984</v>
      </c>
      <c r="L12" s="39">
        <f t="shared" si="2"/>
        <v>1175026.4032413778</v>
      </c>
      <c r="M12" s="40">
        <v>288376.60954064003</v>
      </c>
      <c r="N12" s="40">
        <v>174236.35866636113</v>
      </c>
      <c r="O12" s="40">
        <v>16587.98188557418</v>
      </c>
      <c r="P12" s="40">
        <v>28160.465643039362</v>
      </c>
      <c r="Q12" s="40">
        <v>61750.147482728142</v>
      </c>
      <c r="R12" s="40">
        <v>264063.43920703913</v>
      </c>
      <c r="S12" s="40">
        <v>26754.387251617725</v>
      </c>
      <c r="T12" s="40">
        <v>2050.1124127348426</v>
      </c>
      <c r="U12" s="40">
        <v>173275.7722938669</v>
      </c>
      <c r="V12" s="40">
        <v>63802.329442795257</v>
      </c>
      <c r="W12" s="40">
        <v>55109.699236870016</v>
      </c>
      <c r="X12" s="40">
        <v>20859.100178110919</v>
      </c>
      <c r="Y12" s="39">
        <f t="shared" si="0"/>
        <v>2163751.6809601309</v>
      </c>
      <c r="Z12" s="41"/>
      <c r="AA12" s="105"/>
      <c r="AB12" s="34"/>
      <c r="AC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6">
      <c r="A13" s="6"/>
      <c r="B13" s="9">
        <f>+B9+1</f>
        <v>1392</v>
      </c>
      <c r="C13" s="10">
        <v>1</v>
      </c>
      <c r="D13" s="39">
        <v>158045.4686731261</v>
      </c>
      <c r="E13" s="39">
        <v>395375.06094755779</v>
      </c>
      <c r="F13" s="39">
        <f t="shared" si="1"/>
        <v>658755.46167843963</v>
      </c>
      <c r="G13" s="40">
        <v>25650.53562487202</v>
      </c>
      <c r="H13" s="40">
        <v>397728.35386256484</v>
      </c>
      <c r="I13" s="40">
        <v>68418.382064691221</v>
      </c>
      <c r="J13" s="40">
        <v>3454.2875219526295</v>
      </c>
      <c r="K13" s="40">
        <v>163503.90260435891</v>
      </c>
      <c r="L13" s="39">
        <f t="shared" si="2"/>
        <v>1149696.4309801473</v>
      </c>
      <c r="M13" s="40">
        <v>276243.45252659993</v>
      </c>
      <c r="N13" s="40">
        <v>171012.52755352249</v>
      </c>
      <c r="O13" s="40">
        <v>17200.545624750441</v>
      </c>
      <c r="P13" s="40">
        <v>29858.644972148199</v>
      </c>
      <c r="Q13" s="40">
        <v>60897.532137297501</v>
      </c>
      <c r="R13" s="40">
        <v>265995.01111189526</v>
      </c>
      <c r="S13" s="40">
        <v>27175.465982111018</v>
      </c>
      <c r="T13" s="40">
        <v>1765.966395780395</v>
      </c>
      <c r="U13" s="40">
        <v>160043.18835412656</v>
      </c>
      <c r="V13" s="40">
        <v>61289.832291857456</v>
      </c>
      <c r="W13" s="40">
        <v>59999.286697821895</v>
      </c>
      <c r="X13" s="40">
        <v>18214.977332236009</v>
      </c>
      <c r="Y13" s="39">
        <f t="shared" si="0"/>
        <v>2361872.4222792708</v>
      </c>
      <c r="Z13" s="41">
        <f>SUM(Y13:Y16)</f>
        <v>10549459.434529213</v>
      </c>
      <c r="AA13" s="105"/>
      <c r="AB13" s="34"/>
      <c r="AC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6">
      <c r="A14" s="6"/>
      <c r="B14" s="9"/>
      <c r="C14" s="10">
        <v>2</v>
      </c>
      <c r="D14" s="39">
        <v>475418.89470401534</v>
      </c>
      <c r="E14" s="39">
        <v>408606.97934173391</v>
      </c>
      <c r="F14" s="39">
        <f t="shared" si="1"/>
        <v>716751.53221465799</v>
      </c>
      <c r="G14" s="40">
        <v>24736.270479050676</v>
      </c>
      <c r="H14" s="40">
        <v>428354.70850113261</v>
      </c>
      <c r="I14" s="40">
        <v>74759.249590616746</v>
      </c>
      <c r="J14" s="40">
        <v>4020.0662504526945</v>
      </c>
      <c r="K14" s="40">
        <v>184881.23739340532</v>
      </c>
      <c r="L14" s="39">
        <f t="shared" si="2"/>
        <v>1248850.7995661907</v>
      </c>
      <c r="M14" s="40">
        <v>317033.70825253701</v>
      </c>
      <c r="N14" s="40">
        <v>189766.58524647728</v>
      </c>
      <c r="O14" s="40">
        <v>17126.416539394326</v>
      </c>
      <c r="P14" s="40">
        <v>31434.758971996776</v>
      </c>
      <c r="Q14" s="40">
        <v>64698.545398874092</v>
      </c>
      <c r="R14" s="40">
        <v>271949.70957267552</v>
      </c>
      <c r="S14" s="40">
        <v>27927.53936802176</v>
      </c>
      <c r="T14" s="40">
        <v>2551.1601550459045</v>
      </c>
      <c r="U14" s="40">
        <v>177796.94601490063</v>
      </c>
      <c r="V14" s="40">
        <v>65468.222596533182</v>
      </c>
      <c r="W14" s="40">
        <v>62150.209139718572</v>
      </c>
      <c r="X14" s="40">
        <v>20946.998310015573</v>
      </c>
      <c r="Y14" s="39">
        <f t="shared" si="0"/>
        <v>2849628.2058265978</v>
      </c>
      <c r="Z14" s="41"/>
      <c r="AA14" s="105"/>
      <c r="AB14" s="34"/>
      <c r="AC14" s="3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6">
      <c r="A15" s="6"/>
      <c r="B15" s="9"/>
      <c r="C15" s="10">
        <v>3</v>
      </c>
      <c r="D15" s="39">
        <v>272286.0273572632</v>
      </c>
      <c r="E15" s="39">
        <v>428948.63543401263</v>
      </c>
      <c r="F15" s="39">
        <f t="shared" si="1"/>
        <v>708244.14090006985</v>
      </c>
      <c r="G15" s="40">
        <v>21492.656378166244</v>
      </c>
      <c r="H15" s="40">
        <v>414984.78570259549</v>
      </c>
      <c r="I15" s="40">
        <v>74274.835129703177</v>
      </c>
      <c r="J15" s="40">
        <v>3478.0712557442639</v>
      </c>
      <c r="K15" s="40">
        <v>194013.79243386065</v>
      </c>
      <c r="L15" s="39">
        <f t="shared" si="2"/>
        <v>1251069.4862947671</v>
      </c>
      <c r="M15" s="40">
        <v>311189.24884705769</v>
      </c>
      <c r="N15" s="40">
        <v>197063.97460116481</v>
      </c>
      <c r="O15" s="40">
        <v>16728.061656288235</v>
      </c>
      <c r="P15" s="40">
        <v>30062.93018782921</v>
      </c>
      <c r="Q15" s="40">
        <v>69212.29298162309</v>
      </c>
      <c r="R15" s="40">
        <v>265983.30764394655</v>
      </c>
      <c r="S15" s="40">
        <v>27075.345852605704</v>
      </c>
      <c r="T15" s="40">
        <v>2101.6356771307828</v>
      </c>
      <c r="U15" s="40">
        <v>184033.22193574731</v>
      </c>
      <c r="V15" s="40">
        <v>67842.91212804013</v>
      </c>
      <c r="W15" s="40">
        <v>62053.396885587907</v>
      </c>
      <c r="X15" s="40">
        <v>17723.157897745852</v>
      </c>
      <c r="Y15" s="39">
        <f t="shared" si="0"/>
        <v>2660548.2899861131</v>
      </c>
      <c r="Z15" s="41"/>
      <c r="AA15" s="105"/>
      <c r="AB15" s="34"/>
      <c r="AC15" s="3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6">
      <c r="A16" s="6"/>
      <c r="B16" s="9"/>
      <c r="C16" s="10">
        <v>4</v>
      </c>
      <c r="D16" s="39">
        <v>27461.070209855425</v>
      </c>
      <c r="E16" s="39">
        <v>483265.87723664031</v>
      </c>
      <c r="F16" s="39">
        <f t="shared" si="1"/>
        <v>749584.03081093414</v>
      </c>
      <c r="G16" s="40">
        <v>21122.548136325942</v>
      </c>
      <c r="H16" s="40">
        <v>431784.93459540996</v>
      </c>
      <c r="I16" s="40">
        <v>80972.124821132486</v>
      </c>
      <c r="J16" s="40">
        <v>3970.7875187229261</v>
      </c>
      <c r="K16" s="40">
        <v>211733.63573934278</v>
      </c>
      <c r="L16" s="39">
        <f t="shared" si="2"/>
        <v>1417099.5381798018</v>
      </c>
      <c r="M16" s="40">
        <v>320651.15250875213</v>
      </c>
      <c r="N16" s="40">
        <v>200335.61629383091</v>
      </c>
      <c r="O16" s="40">
        <v>17157.424710663403</v>
      </c>
      <c r="P16" s="40">
        <v>30262.679212663807</v>
      </c>
      <c r="Q16" s="40">
        <v>75761.797415611305</v>
      </c>
      <c r="R16" s="40">
        <v>283684.0280508413</v>
      </c>
      <c r="S16" s="40">
        <v>36392.1163233228</v>
      </c>
      <c r="T16" s="40">
        <v>2167.146408392683</v>
      </c>
      <c r="U16" s="40">
        <v>254759.92707572342</v>
      </c>
      <c r="V16" s="40">
        <v>87771.563194632356</v>
      </c>
      <c r="W16" s="40">
        <v>83616.477175004751</v>
      </c>
      <c r="X16" s="40">
        <v>24539.609810362894</v>
      </c>
      <c r="Y16" s="39">
        <f t="shared" si="0"/>
        <v>2677410.5164372316</v>
      </c>
      <c r="Z16" s="41"/>
      <c r="AA16" s="105"/>
      <c r="AB16" s="34"/>
      <c r="AC16" s="3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6">
      <c r="A17" s="6"/>
      <c r="B17" s="9">
        <f>+B13+1</f>
        <v>1393</v>
      </c>
      <c r="C17" s="10">
        <v>1</v>
      </c>
      <c r="D17" s="39">
        <v>249442.76400499049</v>
      </c>
      <c r="E17" s="39">
        <v>497175.78114062129</v>
      </c>
      <c r="F17" s="39">
        <f t="shared" si="1"/>
        <v>754179.18818688649</v>
      </c>
      <c r="G17" s="40">
        <v>23560.664600385298</v>
      </c>
      <c r="H17" s="40">
        <v>470028.06841970386</v>
      </c>
      <c r="I17" s="40">
        <v>93197.123157149515</v>
      </c>
      <c r="J17" s="40">
        <v>4105.0554375413831</v>
      </c>
      <c r="K17" s="40">
        <v>163288.27657210658</v>
      </c>
      <c r="L17" s="39">
        <f t="shared" si="2"/>
        <v>1423292.6524697745</v>
      </c>
      <c r="M17" s="40">
        <v>314565.01676027157</v>
      </c>
      <c r="N17" s="40">
        <v>222947.22333330914</v>
      </c>
      <c r="O17" s="40">
        <v>19962.086985602979</v>
      </c>
      <c r="P17" s="40">
        <v>34277.036760766023</v>
      </c>
      <c r="Q17" s="40">
        <v>75477.878636006295</v>
      </c>
      <c r="R17" s="40">
        <v>332791.91672026261</v>
      </c>
      <c r="S17" s="40">
        <v>30072.467691080932</v>
      </c>
      <c r="T17" s="40">
        <v>2362.0457883535732</v>
      </c>
      <c r="U17" s="40">
        <v>209425.23127470119</v>
      </c>
      <c r="V17" s="40">
        <v>78475.549655472598</v>
      </c>
      <c r="W17" s="40">
        <v>82496.858034177145</v>
      </c>
      <c r="X17" s="40">
        <v>20439.340829770586</v>
      </c>
      <c r="Y17" s="39">
        <f t="shared" si="0"/>
        <v>2924090.3858022727</v>
      </c>
      <c r="Z17" s="41">
        <f>SUM(Y17:Y20)</f>
        <v>12004998.609803621</v>
      </c>
      <c r="AA17" s="105"/>
      <c r="AB17" s="34"/>
      <c r="AC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x14ac:dyDescent="0.6">
      <c r="A18" s="6"/>
      <c r="B18" s="9"/>
      <c r="C18" s="10">
        <v>2</v>
      </c>
      <c r="D18" s="39">
        <v>577315.79151155287</v>
      </c>
      <c r="E18" s="39">
        <v>461296.9706080567</v>
      </c>
      <c r="F18" s="39">
        <f t="shared" si="1"/>
        <v>849866.6383041779</v>
      </c>
      <c r="G18" s="40">
        <v>24550.96332467207</v>
      </c>
      <c r="H18" s="40">
        <v>497424.87287571293</v>
      </c>
      <c r="I18" s="40">
        <v>101214.13752645414</v>
      </c>
      <c r="J18" s="40">
        <v>4527.0763547695515</v>
      </c>
      <c r="K18" s="40">
        <v>222149.58822256915</v>
      </c>
      <c r="L18" s="39">
        <f t="shared" si="2"/>
        <v>1513580.1242209878</v>
      </c>
      <c r="M18" s="40">
        <v>357391.45004047418</v>
      </c>
      <c r="N18" s="40">
        <v>231332.59236174225</v>
      </c>
      <c r="O18" s="40">
        <v>24281.473286531113</v>
      </c>
      <c r="P18" s="40">
        <v>36473.147420022702</v>
      </c>
      <c r="Q18" s="40">
        <v>77643.520225686749</v>
      </c>
      <c r="R18" s="40">
        <v>327997.28393296845</v>
      </c>
      <c r="S18" s="40">
        <v>35765.639168077592</v>
      </c>
      <c r="T18" s="40">
        <v>2625.7724165910181</v>
      </c>
      <c r="U18" s="40">
        <v>221480.79573206333</v>
      </c>
      <c r="V18" s="40">
        <v>82668.998707846971</v>
      </c>
      <c r="W18" s="40">
        <v>90449.779593885614</v>
      </c>
      <c r="X18" s="40">
        <v>25469.671335097904</v>
      </c>
      <c r="Y18" s="39">
        <f t="shared" si="0"/>
        <v>3402059.5246447753</v>
      </c>
      <c r="Z18" s="41"/>
      <c r="AA18" s="105"/>
      <c r="AB18" s="34"/>
      <c r="AC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x14ac:dyDescent="0.6">
      <c r="A19" s="6"/>
      <c r="B19" s="9"/>
      <c r="C19" s="10">
        <v>3</v>
      </c>
      <c r="D19" s="39">
        <v>291880.22265304369</v>
      </c>
      <c r="E19" s="39">
        <v>370808.4256439337</v>
      </c>
      <c r="F19" s="39">
        <f t="shared" si="1"/>
        <v>820839.50267199916</v>
      </c>
      <c r="G19" s="40">
        <v>24220.478688328229</v>
      </c>
      <c r="H19" s="40">
        <v>474446.06483395048</v>
      </c>
      <c r="I19" s="40">
        <v>95128.048485513165</v>
      </c>
      <c r="J19" s="40">
        <v>4306.8754483912908</v>
      </c>
      <c r="K19" s="40">
        <v>222738.03521581602</v>
      </c>
      <c r="L19" s="39">
        <f t="shared" si="2"/>
        <v>1486929.1382646286</v>
      </c>
      <c r="M19" s="40">
        <v>357741.68386172375</v>
      </c>
      <c r="N19" s="40">
        <v>226726.75304169377</v>
      </c>
      <c r="O19" s="40">
        <v>23408.978541941076</v>
      </c>
      <c r="P19" s="40">
        <v>34806.919272338186</v>
      </c>
      <c r="Q19" s="40">
        <v>79756.86803812506</v>
      </c>
      <c r="R19" s="40">
        <v>340976.37606861442</v>
      </c>
      <c r="S19" s="40">
        <v>31408.770973497103</v>
      </c>
      <c r="T19" s="40">
        <v>2683.951736138466</v>
      </c>
      <c r="U19" s="40">
        <v>200708.23162325358</v>
      </c>
      <c r="V19" s="40">
        <v>76887.875235354848</v>
      </c>
      <c r="W19" s="40">
        <v>87908.087323849293</v>
      </c>
      <c r="X19" s="40">
        <v>23914.642548099095</v>
      </c>
      <c r="Y19" s="39">
        <f t="shared" si="0"/>
        <v>2970457.2892336054</v>
      </c>
      <c r="Z19" s="41"/>
      <c r="AA19" s="105"/>
      <c r="AB19" s="34"/>
      <c r="AC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x14ac:dyDescent="0.6">
      <c r="A20" s="6"/>
      <c r="B20" s="9"/>
      <c r="C20" s="10">
        <v>4</v>
      </c>
      <c r="D20" s="39">
        <v>30659.67834034812</v>
      </c>
      <c r="E20" s="39">
        <v>272282.51442094432</v>
      </c>
      <c r="F20" s="39">
        <f t="shared" si="1"/>
        <v>780855.61689903378</v>
      </c>
      <c r="G20" s="40">
        <v>24950.618204132683</v>
      </c>
      <c r="H20" s="40">
        <v>467967.22253310541</v>
      </c>
      <c r="I20" s="40">
        <v>105250.30640754348</v>
      </c>
      <c r="J20" s="40">
        <v>4335.0503074255876</v>
      </c>
      <c r="K20" s="40">
        <v>178352.41944682668</v>
      </c>
      <c r="L20" s="39">
        <f t="shared" si="2"/>
        <v>1624593.600462643</v>
      </c>
      <c r="M20" s="40">
        <v>375726.78986735264</v>
      </c>
      <c r="N20" s="40">
        <v>240452.36688639919</v>
      </c>
      <c r="O20" s="40">
        <v>21078.030730835912</v>
      </c>
      <c r="P20" s="40">
        <v>36661.244302780178</v>
      </c>
      <c r="Q20" s="40">
        <v>87182.980476058801</v>
      </c>
      <c r="R20" s="40">
        <v>335158.91555059719</v>
      </c>
      <c r="S20" s="40">
        <v>34970.881041910507</v>
      </c>
      <c r="T20" s="40">
        <v>3062.8240319053348</v>
      </c>
      <c r="U20" s="40">
        <v>261791.13445382551</v>
      </c>
      <c r="V20" s="40">
        <v>90158.656361384448</v>
      </c>
      <c r="W20" s="40">
        <v>108313.48680124979</v>
      </c>
      <c r="X20" s="40">
        <v>30036.289958343918</v>
      </c>
      <c r="Y20" s="39">
        <f t="shared" si="0"/>
        <v>2708391.4101229692</v>
      </c>
      <c r="Z20" s="41"/>
      <c r="AA20" s="105"/>
      <c r="AB20" s="34"/>
      <c r="AC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6">
      <c r="A21" s="6"/>
      <c r="B21" s="9">
        <f>+B17+1</f>
        <v>1394</v>
      </c>
      <c r="C21" s="10">
        <v>1</v>
      </c>
      <c r="D21" s="39">
        <v>291890.54109424795</v>
      </c>
      <c r="E21" s="39">
        <v>314751.79821778729</v>
      </c>
      <c r="F21" s="39">
        <f t="shared" si="1"/>
        <v>682783.55050269235</v>
      </c>
      <c r="G21" s="40">
        <v>23713.494897352539</v>
      </c>
      <c r="H21" s="40">
        <v>407916.8980232288</v>
      </c>
      <c r="I21" s="40">
        <v>105464.03324601424</v>
      </c>
      <c r="J21" s="40">
        <v>4431.8655742756719</v>
      </c>
      <c r="K21" s="40">
        <v>141257.25876182102</v>
      </c>
      <c r="L21" s="39">
        <f t="shared" si="2"/>
        <v>1592124.1580796679</v>
      </c>
      <c r="M21" s="40">
        <v>344930.20886557124</v>
      </c>
      <c r="N21" s="40">
        <v>233323.43528259578</v>
      </c>
      <c r="O21" s="40">
        <v>25952.151882348593</v>
      </c>
      <c r="P21" s="40">
        <v>35968.482351142069</v>
      </c>
      <c r="Q21" s="40">
        <v>76864.668476017687</v>
      </c>
      <c r="R21" s="40">
        <v>408528.2954706233</v>
      </c>
      <c r="S21" s="40">
        <v>35441.195443398668</v>
      </c>
      <c r="T21" s="40">
        <v>3675.244982707251</v>
      </c>
      <c r="U21" s="40">
        <v>219162.57146857656</v>
      </c>
      <c r="V21" s="40">
        <v>81299.003955244974</v>
      </c>
      <c r="W21" s="40">
        <v>101850.46155454517</v>
      </c>
      <c r="X21" s="40">
        <v>25128.438346896226</v>
      </c>
      <c r="Y21" s="39">
        <f t="shared" si="0"/>
        <v>2881550.0478943954</v>
      </c>
      <c r="Z21" s="41">
        <f>SUM(Y21:Y24)</f>
        <v>11795034.944436077</v>
      </c>
      <c r="AA21" s="105"/>
      <c r="AB21" s="34"/>
      <c r="AC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6">
      <c r="A22" s="6"/>
      <c r="B22" s="9"/>
      <c r="C22" s="10">
        <v>2</v>
      </c>
      <c r="D22" s="39">
        <v>600590.07331860857</v>
      </c>
      <c r="E22" s="39">
        <v>267633.99680100381</v>
      </c>
      <c r="F22" s="39">
        <f t="shared" si="1"/>
        <v>747378.64925014274</v>
      </c>
      <c r="G22" s="40">
        <v>23431.892035410656</v>
      </c>
      <c r="H22" s="40">
        <v>424471.20800416404</v>
      </c>
      <c r="I22" s="40">
        <v>106563.10134380491</v>
      </c>
      <c r="J22" s="40">
        <v>5697.2916624947256</v>
      </c>
      <c r="K22" s="40">
        <v>187215.15620426839</v>
      </c>
      <c r="L22" s="39">
        <f t="shared" si="2"/>
        <v>1634872.3701862006</v>
      </c>
      <c r="M22" s="40">
        <v>348905.812537889</v>
      </c>
      <c r="N22" s="40">
        <v>251511.41520230295</v>
      </c>
      <c r="O22" s="40">
        <v>23778.731364519525</v>
      </c>
      <c r="P22" s="40">
        <v>39369.285978096363</v>
      </c>
      <c r="Q22" s="40">
        <v>85308.035677409993</v>
      </c>
      <c r="R22" s="40">
        <v>381884.76188026054</v>
      </c>
      <c r="S22" s="40">
        <v>40932.808750964621</v>
      </c>
      <c r="T22" s="40">
        <v>3947.4784613579845</v>
      </c>
      <c r="U22" s="40">
        <v>236723.4151797432</v>
      </c>
      <c r="V22" s="40">
        <v>84664.163659726139</v>
      </c>
      <c r="W22" s="40">
        <v>110221.35517411219</v>
      </c>
      <c r="X22" s="40">
        <v>27625.106319818078</v>
      </c>
      <c r="Y22" s="39">
        <f t="shared" si="0"/>
        <v>3250475.0895559555</v>
      </c>
      <c r="Z22" s="41"/>
      <c r="AA22" s="105"/>
      <c r="AB22" s="34"/>
      <c r="AC22" s="3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6">
      <c r="A23" s="6"/>
      <c r="B23" s="9"/>
      <c r="C23" s="10">
        <v>3</v>
      </c>
      <c r="D23" s="39">
        <v>294719.32479838899</v>
      </c>
      <c r="E23" s="39">
        <v>246777.82562848827</v>
      </c>
      <c r="F23" s="39">
        <f t="shared" si="1"/>
        <v>694436.75639825733</v>
      </c>
      <c r="G23" s="40">
        <v>21303.704458539603</v>
      </c>
      <c r="H23" s="40">
        <v>386725.97521641734</v>
      </c>
      <c r="I23" s="40">
        <v>105374.4507506791</v>
      </c>
      <c r="J23" s="40">
        <v>4587.4599854936469</v>
      </c>
      <c r="K23" s="40">
        <v>176445.16598712766</v>
      </c>
      <c r="L23" s="39">
        <f t="shared" si="2"/>
        <v>1596066.6014584007</v>
      </c>
      <c r="M23" s="40">
        <v>356408.68535921822</v>
      </c>
      <c r="N23" s="40">
        <v>251707.39797088417</v>
      </c>
      <c r="O23" s="40">
        <v>23092.832982997748</v>
      </c>
      <c r="P23" s="40">
        <v>40247.84966800145</v>
      </c>
      <c r="Q23" s="40">
        <v>84599.782290579577</v>
      </c>
      <c r="R23" s="40">
        <v>374530.11228032375</v>
      </c>
      <c r="S23" s="40">
        <v>37923.033698341416</v>
      </c>
      <c r="T23" s="40">
        <v>2884.095050521541</v>
      </c>
      <c r="U23" s="40">
        <v>211699.73149048231</v>
      </c>
      <c r="V23" s="40">
        <v>80302.510900392852</v>
      </c>
      <c r="W23" s="40">
        <v>110247.32450813617</v>
      </c>
      <c r="X23" s="40">
        <v>22423.24525852166</v>
      </c>
      <c r="Y23" s="39">
        <f t="shared" si="0"/>
        <v>2832000.508283535</v>
      </c>
      <c r="Z23" s="41"/>
      <c r="AA23" s="105"/>
      <c r="AB23" s="34"/>
      <c r="AC23" s="3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6">
      <c r="A24" s="6"/>
      <c r="B24" s="9"/>
      <c r="C24" s="10">
        <v>4</v>
      </c>
      <c r="D24" s="39">
        <v>34276.403927805921</v>
      </c>
      <c r="E24" s="39">
        <v>245638.33476736551</v>
      </c>
      <c r="F24" s="39">
        <f t="shared" si="1"/>
        <v>694994.21170065296</v>
      </c>
      <c r="G24" s="40">
        <v>22831.905415138805</v>
      </c>
      <c r="H24" s="40">
        <v>408949.23787119408</v>
      </c>
      <c r="I24" s="40">
        <v>109204.81511640355</v>
      </c>
      <c r="J24" s="40">
        <v>5265.2448977099575</v>
      </c>
      <c r="K24" s="40">
        <v>148743.00840020651</v>
      </c>
      <c r="L24" s="39">
        <f t="shared" si="2"/>
        <v>1856100.3483063683</v>
      </c>
      <c r="M24" s="40">
        <v>392422.22459025588</v>
      </c>
      <c r="N24" s="40">
        <v>259170.78730008547</v>
      </c>
      <c r="O24" s="40">
        <v>22412.851301799466</v>
      </c>
      <c r="P24" s="40">
        <v>43270.90918364274</v>
      </c>
      <c r="Q24" s="40">
        <v>93442.005414293366</v>
      </c>
      <c r="R24" s="40">
        <v>367169.11400103418</v>
      </c>
      <c r="S24" s="40">
        <v>47730.253086477169</v>
      </c>
      <c r="T24" s="40">
        <v>2729.7310979926483</v>
      </c>
      <c r="U24" s="40">
        <v>342547.71897345776</v>
      </c>
      <c r="V24" s="40">
        <v>116213.62420058771</v>
      </c>
      <c r="W24" s="40">
        <v>136424.35725028181</v>
      </c>
      <c r="X24" s="40">
        <v>32566.771906460515</v>
      </c>
      <c r="Y24" s="39">
        <f t="shared" si="0"/>
        <v>2831009.2987021925</v>
      </c>
      <c r="Z24" s="41"/>
      <c r="AA24" s="105"/>
      <c r="AB24" s="34"/>
      <c r="AC24" s="3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6">
      <c r="A25" s="6"/>
      <c r="B25" s="9">
        <f>+B21+1</f>
        <v>1395</v>
      </c>
      <c r="C25" s="10">
        <v>1</v>
      </c>
      <c r="D25" s="39">
        <v>316739.09763379727</v>
      </c>
      <c r="E25" s="39">
        <v>454055.71184040647</v>
      </c>
      <c r="F25" s="39">
        <f t="shared" si="1"/>
        <v>652103.38735236356</v>
      </c>
      <c r="G25" s="40">
        <v>25735.142798158562</v>
      </c>
      <c r="H25" s="40">
        <v>398884.7291007071</v>
      </c>
      <c r="I25" s="40">
        <v>106125.40960149406</v>
      </c>
      <c r="J25" s="40">
        <v>5469.0454551002531</v>
      </c>
      <c r="K25" s="40">
        <v>115889.06039690357</v>
      </c>
      <c r="L25" s="39">
        <f t="shared" si="2"/>
        <v>1715417.2693801757</v>
      </c>
      <c r="M25" s="40">
        <v>345465.91148133099</v>
      </c>
      <c r="N25" s="40">
        <v>256290.636639898</v>
      </c>
      <c r="O25" s="40">
        <v>24478.039601230488</v>
      </c>
      <c r="P25" s="40">
        <v>44995.918297962526</v>
      </c>
      <c r="Q25" s="40">
        <v>82655.981801596587</v>
      </c>
      <c r="R25" s="40">
        <v>464443.19633546594</v>
      </c>
      <c r="S25" s="40">
        <v>42975.731185767982</v>
      </c>
      <c r="T25" s="40">
        <v>3672.0644496232881</v>
      </c>
      <c r="U25" s="40">
        <v>220179.39492979192</v>
      </c>
      <c r="V25" s="40">
        <v>89399.901489744501</v>
      </c>
      <c r="W25" s="40">
        <v>115829.18481876649</v>
      </c>
      <c r="X25" s="40">
        <v>25031.308348996768</v>
      </c>
      <c r="Y25" s="39">
        <f t="shared" si="0"/>
        <v>3138315.4662067434</v>
      </c>
      <c r="Z25" s="41">
        <f>SUM(Y25:Y28)</f>
        <v>13929695.321541198</v>
      </c>
      <c r="AA25" s="105"/>
      <c r="AB25" s="34"/>
      <c r="AC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6">
      <c r="A26" s="6"/>
      <c r="B26" s="9"/>
      <c r="C26" s="10">
        <v>2</v>
      </c>
      <c r="D26" s="39">
        <v>724614.23771324567</v>
      </c>
      <c r="E26" s="39">
        <v>464863.51946825738</v>
      </c>
      <c r="F26" s="39">
        <f t="shared" si="1"/>
        <v>775943.08834727807</v>
      </c>
      <c r="G26" s="40">
        <v>28435.926973367008</v>
      </c>
      <c r="H26" s="40">
        <v>446212.34364526352</v>
      </c>
      <c r="I26" s="40">
        <v>116639.02810201622</v>
      </c>
      <c r="J26" s="40">
        <v>6891.756100450516</v>
      </c>
      <c r="K26" s="40">
        <v>177764.03352618072</v>
      </c>
      <c r="L26" s="39">
        <f t="shared" si="2"/>
        <v>1903551.3238559456</v>
      </c>
      <c r="M26" s="40">
        <v>397188.19318733714</v>
      </c>
      <c r="N26" s="40">
        <v>279989.25354799634</v>
      </c>
      <c r="O26" s="40">
        <v>28213.170298895275</v>
      </c>
      <c r="P26" s="40">
        <v>46983.727654251845</v>
      </c>
      <c r="Q26" s="40">
        <v>85675.984569359076</v>
      </c>
      <c r="R26" s="40">
        <v>433102.97034114384</v>
      </c>
      <c r="S26" s="40">
        <v>43835.097211543456</v>
      </c>
      <c r="T26" s="40">
        <v>3836.3739435868097</v>
      </c>
      <c r="U26" s="40">
        <v>297154.83838770929</v>
      </c>
      <c r="V26" s="40">
        <v>117681.89360866167</v>
      </c>
      <c r="W26" s="40">
        <v>137651.98782900267</v>
      </c>
      <c r="X26" s="40">
        <v>32237.833276458274</v>
      </c>
      <c r="Y26" s="39">
        <f t="shared" si="0"/>
        <v>3868972.1693847268</v>
      </c>
      <c r="Z26" s="41"/>
      <c r="AA26" s="105"/>
      <c r="AB26" s="34"/>
      <c r="AC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6">
      <c r="A27" s="6"/>
      <c r="B27" s="9"/>
      <c r="C27" s="10">
        <v>3</v>
      </c>
      <c r="D27" s="39">
        <v>333194.29530678026</v>
      </c>
      <c r="E27" s="39">
        <v>472343.44846690528</v>
      </c>
      <c r="F27" s="39">
        <f t="shared" si="1"/>
        <v>744914.65877535951</v>
      </c>
      <c r="G27" s="40">
        <v>31322.570378930355</v>
      </c>
      <c r="H27" s="40">
        <v>473683.95685924374</v>
      </c>
      <c r="I27" s="40">
        <v>109748.87847193112</v>
      </c>
      <c r="J27" s="40">
        <v>5108.2524416946917</v>
      </c>
      <c r="K27" s="40">
        <v>125051.00062355956</v>
      </c>
      <c r="L27" s="39">
        <f t="shared" si="2"/>
        <v>1848150.3476516902</v>
      </c>
      <c r="M27" s="40">
        <v>411539.11245156493</v>
      </c>
      <c r="N27" s="40">
        <v>272397.48637642612</v>
      </c>
      <c r="O27" s="40">
        <v>28859.730361080128</v>
      </c>
      <c r="P27" s="40">
        <v>46746.072708503569</v>
      </c>
      <c r="Q27" s="40">
        <v>87044.619379251817</v>
      </c>
      <c r="R27" s="40">
        <v>442838.81308361201</v>
      </c>
      <c r="S27" s="40">
        <v>54804.95532400372</v>
      </c>
      <c r="T27" s="40">
        <v>3755.0943061935045</v>
      </c>
      <c r="U27" s="40">
        <v>241635.34443343175</v>
      </c>
      <c r="V27" s="40">
        <v>102765.92734781778</v>
      </c>
      <c r="W27" s="40">
        <v>129504.86808939592</v>
      </c>
      <c r="X27" s="40">
        <v>26258.323790409224</v>
      </c>
      <c r="Y27" s="39">
        <f t="shared" si="0"/>
        <v>3398602.7502007354</v>
      </c>
      <c r="Z27" s="41"/>
      <c r="AA27" s="105"/>
      <c r="AB27" s="34"/>
      <c r="AC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6">
      <c r="A28" s="6"/>
      <c r="B28" s="9"/>
      <c r="C28" s="10">
        <v>4</v>
      </c>
      <c r="D28" s="39">
        <v>35278.818797064028</v>
      </c>
      <c r="E28" s="39">
        <v>469660.56763141573</v>
      </c>
      <c r="F28" s="39">
        <f t="shared" si="1"/>
        <v>918092.28871455602</v>
      </c>
      <c r="G28" s="40">
        <v>36653.045597877943</v>
      </c>
      <c r="H28" s="40">
        <v>546449.16237873165</v>
      </c>
      <c r="I28" s="40">
        <v>120648.87323852403</v>
      </c>
      <c r="J28" s="40">
        <v>6011.0468084010972</v>
      </c>
      <c r="K28" s="40">
        <v>208330.1606910213</v>
      </c>
      <c r="L28" s="39">
        <f t="shared" si="2"/>
        <v>2100773.260605956</v>
      </c>
      <c r="M28" s="40">
        <v>471206.51686172449</v>
      </c>
      <c r="N28" s="40">
        <v>272912.60964696092</v>
      </c>
      <c r="O28" s="40">
        <v>28061.092236889028</v>
      </c>
      <c r="P28" s="40">
        <v>51046.761867224028</v>
      </c>
      <c r="Q28" s="40">
        <v>95069.448334772387</v>
      </c>
      <c r="R28" s="40">
        <v>428517.9740537781</v>
      </c>
      <c r="S28" s="40">
        <v>56223.999722225621</v>
      </c>
      <c r="T28" s="40">
        <v>3487.3190780995719</v>
      </c>
      <c r="U28" s="40">
        <v>366918.36135269993</v>
      </c>
      <c r="V28" s="40">
        <v>135572.27458557411</v>
      </c>
      <c r="W28" s="40">
        <v>157374.70830937073</v>
      </c>
      <c r="X28" s="40">
        <v>34382.194556636736</v>
      </c>
      <c r="Y28" s="39">
        <f t="shared" si="0"/>
        <v>3523804.9357489916</v>
      </c>
      <c r="Z28" s="41"/>
      <c r="AA28" s="105"/>
      <c r="AB28" s="34"/>
      <c r="AC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6">
      <c r="A29" s="6"/>
      <c r="B29" s="9">
        <f>+B25+1</f>
        <v>1396</v>
      </c>
      <c r="C29" s="10">
        <v>1</v>
      </c>
      <c r="D29" s="39">
        <v>347108.42284142284</v>
      </c>
      <c r="E29" s="39">
        <v>519857.83336887567</v>
      </c>
      <c r="F29" s="39">
        <f t="shared" si="1"/>
        <v>774876.31657716341</v>
      </c>
      <c r="G29" s="40">
        <v>38625.707628596007</v>
      </c>
      <c r="H29" s="40">
        <v>491937.76402732916</v>
      </c>
      <c r="I29" s="40">
        <v>117878.92822510787</v>
      </c>
      <c r="J29" s="40">
        <v>5679.2729985854485</v>
      </c>
      <c r="K29" s="40">
        <v>120754.6436975449</v>
      </c>
      <c r="L29" s="39">
        <f t="shared" si="2"/>
        <v>2027324.0350179076</v>
      </c>
      <c r="M29" s="40">
        <v>437757.54315758497</v>
      </c>
      <c r="N29" s="40">
        <v>261043.12415698887</v>
      </c>
      <c r="O29" s="40">
        <v>27946.43876593938</v>
      </c>
      <c r="P29" s="40">
        <v>50924.949361419705</v>
      </c>
      <c r="Q29" s="40">
        <v>84181.445532197642</v>
      </c>
      <c r="R29" s="40">
        <v>523669.85151515575</v>
      </c>
      <c r="S29" s="40">
        <v>54896.086585700163</v>
      </c>
      <c r="T29" s="40">
        <v>3919.7199949385172</v>
      </c>
      <c r="U29" s="40">
        <v>314081.33472205332</v>
      </c>
      <c r="V29" s="40">
        <v>108388.29754581832</v>
      </c>
      <c r="W29" s="40">
        <v>132837.59662371318</v>
      </c>
      <c r="X29" s="40">
        <v>27677.647056398226</v>
      </c>
      <c r="Y29" s="39">
        <f t="shared" si="0"/>
        <v>3669166.6078053694</v>
      </c>
      <c r="Z29" s="41">
        <f>SUM(Y29:Y32)</f>
        <v>16187305.014862128</v>
      </c>
      <c r="AA29" s="105"/>
      <c r="AB29" s="34"/>
      <c r="AC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6">
      <c r="A30" s="6"/>
      <c r="B30" s="9"/>
      <c r="C30" s="10">
        <v>2</v>
      </c>
      <c r="D30" s="39">
        <v>826776.03954312194</v>
      </c>
      <c r="E30" s="39">
        <v>560218.34260760818</v>
      </c>
      <c r="F30" s="39">
        <f t="shared" si="1"/>
        <v>895021.99179439479</v>
      </c>
      <c r="G30" s="40">
        <v>43829.290413875911</v>
      </c>
      <c r="H30" s="40">
        <v>553044.94442856044</v>
      </c>
      <c r="I30" s="40">
        <v>121442.45137273381</v>
      </c>
      <c r="J30" s="40">
        <v>7091.2809622540262</v>
      </c>
      <c r="K30" s="40">
        <v>169614.02461697051</v>
      </c>
      <c r="L30" s="39">
        <f t="shared" si="2"/>
        <v>2060438.5711340415</v>
      </c>
      <c r="M30" s="40">
        <v>457916.95568287233</v>
      </c>
      <c r="N30" s="40">
        <v>300057.25501594332</v>
      </c>
      <c r="O30" s="40">
        <v>27872.919695281071</v>
      </c>
      <c r="P30" s="40">
        <v>54455.1075240957</v>
      </c>
      <c r="Q30" s="40">
        <v>94111.36130248048</v>
      </c>
      <c r="R30" s="40">
        <v>482776.46277355857</v>
      </c>
      <c r="S30" s="40">
        <v>61319.601939522196</v>
      </c>
      <c r="T30" s="40">
        <v>4136.897687513806</v>
      </c>
      <c r="U30" s="40">
        <v>309705.99127740983</v>
      </c>
      <c r="V30" s="40">
        <v>105813.08152791869</v>
      </c>
      <c r="W30" s="40">
        <v>131844.33198398061</v>
      </c>
      <c r="X30" s="40">
        <v>30428.60472346512</v>
      </c>
      <c r="Y30" s="39">
        <f t="shared" si="0"/>
        <v>4342454.9450791664</v>
      </c>
      <c r="Z30" s="41"/>
      <c r="AA30" s="105"/>
      <c r="AB30" s="34"/>
      <c r="AC30" s="3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6">
      <c r="A31" s="6"/>
      <c r="B31" s="9"/>
      <c r="C31" s="10">
        <v>3</v>
      </c>
      <c r="D31" s="39">
        <v>422578.05589417671</v>
      </c>
      <c r="E31" s="39">
        <v>599591.9537578905</v>
      </c>
      <c r="F31" s="39">
        <f t="shared" si="1"/>
        <v>990444.38516003382</v>
      </c>
      <c r="G31" s="40">
        <v>49061.725351210895</v>
      </c>
      <c r="H31" s="40">
        <v>583956.21918736561</v>
      </c>
      <c r="I31" s="40">
        <v>120099.68565135142</v>
      </c>
      <c r="J31" s="40">
        <v>5684.6033583976505</v>
      </c>
      <c r="K31" s="40">
        <v>231642.15161170819</v>
      </c>
      <c r="L31" s="39">
        <f t="shared" si="2"/>
        <v>2035878.7159598072</v>
      </c>
      <c r="M31" s="40">
        <v>457411.45642954658</v>
      </c>
      <c r="N31" s="40">
        <v>294949.67179810867</v>
      </c>
      <c r="O31" s="40">
        <v>27302.374002421133</v>
      </c>
      <c r="P31" s="40">
        <v>53218.437246714944</v>
      </c>
      <c r="Q31" s="40">
        <v>100500.27491059354</v>
      </c>
      <c r="R31" s="40">
        <v>450720.22378340241</v>
      </c>
      <c r="S31" s="40">
        <v>44467.735038540544</v>
      </c>
      <c r="T31" s="40">
        <v>3704.1507617488883</v>
      </c>
      <c r="U31" s="40">
        <v>334695.45529681706</v>
      </c>
      <c r="V31" s="40">
        <v>112648.4973168539</v>
      </c>
      <c r="W31" s="40">
        <v>128714.29736049121</v>
      </c>
      <c r="X31" s="40">
        <v>27546.142014568315</v>
      </c>
      <c r="Y31" s="39">
        <f t="shared" si="0"/>
        <v>4048493.1107719084</v>
      </c>
      <c r="Z31" s="41"/>
      <c r="AA31" s="105"/>
      <c r="AB31" s="34"/>
      <c r="AC31" s="3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6">
      <c r="A32" s="6"/>
      <c r="B32" s="9"/>
      <c r="C32" s="10">
        <v>4</v>
      </c>
      <c r="D32" s="39">
        <v>48235.212875955796</v>
      </c>
      <c r="E32" s="39">
        <v>663181.88002186327</v>
      </c>
      <c r="F32" s="39">
        <f t="shared" si="1"/>
        <v>1060299.1466766209</v>
      </c>
      <c r="G32" s="40">
        <v>62143.065831107007</v>
      </c>
      <c r="H32" s="40">
        <v>672720.78222129506</v>
      </c>
      <c r="I32" s="40">
        <v>129356.10130661279</v>
      </c>
      <c r="J32" s="40">
        <v>6284.1756161204648</v>
      </c>
      <c r="K32" s="40">
        <v>189795.0217014857</v>
      </c>
      <c r="L32" s="39">
        <f t="shared" si="2"/>
        <v>2355474.1116312454</v>
      </c>
      <c r="M32" s="40">
        <v>502631.14328733768</v>
      </c>
      <c r="N32" s="40">
        <v>301947.54112153087</v>
      </c>
      <c r="O32" s="40">
        <v>31302.260888436827</v>
      </c>
      <c r="P32" s="40">
        <v>55434.032519139088</v>
      </c>
      <c r="Q32" s="40">
        <v>108921.3667219583</v>
      </c>
      <c r="R32" s="40">
        <v>460601.96147731156</v>
      </c>
      <c r="S32" s="40">
        <v>50861.715798419355</v>
      </c>
      <c r="T32" s="40">
        <v>4540.16077328758</v>
      </c>
      <c r="U32" s="40">
        <v>473987.08940442849</v>
      </c>
      <c r="V32" s="40">
        <v>150166.69246619029</v>
      </c>
      <c r="W32" s="40">
        <v>172918.4694053733</v>
      </c>
      <c r="X32" s="40">
        <v>42161.677767832181</v>
      </c>
      <c r="Y32" s="39">
        <f t="shared" si="0"/>
        <v>4127190.3512056852</v>
      </c>
      <c r="Z32" s="41"/>
      <c r="AA32" s="105"/>
      <c r="AB32" s="34"/>
      <c r="AC32" s="3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6">
      <c r="A33" s="6"/>
      <c r="B33" s="9">
        <f>+B29+1</f>
        <v>1397</v>
      </c>
      <c r="C33" s="10">
        <v>1</v>
      </c>
      <c r="D33" s="39">
        <v>428381.40062414401</v>
      </c>
      <c r="E33" s="39">
        <v>889266.86260205903</v>
      </c>
      <c r="F33" s="39">
        <f t="shared" si="1"/>
        <v>975176.0162185228</v>
      </c>
      <c r="G33" s="40">
        <v>59354.195023628949</v>
      </c>
      <c r="H33" s="40">
        <v>621751.62373858225</v>
      </c>
      <c r="I33" s="40">
        <v>121407.05201634165</v>
      </c>
      <c r="J33" s="40">
        <v>7367.003799637243</v>
      </c>
      <c r="K33" s="40">
        <v>165296.14164033261</v>
      </c>
      <c r="L33" s="39">
        <f t="shared" si="2"/>
        <v>2194618.6966708223</v>
      </c>
      <c r="M33" s="40">
        <v>469796.56443936512</v>
      </c>
      <c r="N33" s="40">
        <v>285752.38759278896</v>
      </c>
      <c r="O33" s="40">
        <v>34013.243554140907</v>
      </c>
      <c r="P33" s="40">
        <v>59457.977902406426</v>
      </c>
      <c r="Q33" s="40">
        <v>127408.47404627505</v>
      </c>
      <c r="R33" s="40">
        <v>509133.55663455295</v>
      </c>
      <c r="S33" s="40">
        <v>67481.522368448306</v>
      </c>
      <c r="T33" s="40">
        <v>4326.6879238699921</v>
      </c>
      <c r="U33" s="40">
        <v>336521.85644218815</v>
      </c>
      <c r="V33" s="40">
        <v>126600.19389855128</v>
      </c>
      <c r="W33" s="40">
        <v>136026.33893559119</v>
      </c>
      <c r="X33" s="40">
        <v>38099.892932643765</v>
      </c>
      <c r="Y33" s="39">
        <f t="shared" si="0"/>
        <v>4487442.976115549</v>
      </c>
      <c r="Z33" s="41">
        <f>SUM(Y33:Y36)</f>
        <v>20925764.824861944</v>
      </c>
      <c r="AA33" s="105"/>
      <c r="AB33" s="34"/>
      <c r="AC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6">
      <c r="A34" s="6"/>
      <c r="B34" s="9"/>
      <c r="C34" s="10">
        <v>2</v>
      </c>
      <c r="D34" s="39">
        <v>1188217.1515235042</v>
      </c>
      <c r="E34" s="39">
        <v>854004.77570667467</v>
      </c>
      <c r="F34" s="39">
        <f t="shared" si="1"/>
        <v>1339872.960065118</v>
      </c>
      <c r="G34" s="40">
        <v>68503.753683978692</v>
      </c>
      <c r="H34" s="40">
        <v>829757.75382986013</v>
      </c>
      <c r="I34" s="40">
        <v>135059.6945534907</v>
      </c>
      <c r="J34" s="40">
        <v>9439.0914288672757</v>
      </c>
      <c r="K34" s="40">
        <v>297112.6665689213</v>
      </c>
      <c r="L34" s="39">
        <f t="shared" si="2"/>
        <v>2592745.0608202582</v>
      </c>
      <c r="M34" s="40">
        <v>573911.1691307514</v>
      </c>
      <c r="N34" s="40">
        <v>376623.3786751994</v>
      </c>
      <c r="O34" s="40">
        <v>37720.546412438933</v>
      </c>
      <c r="P34" s="40">
        <v>61884.031875345827</v>
      </c>
      <c r="Q34" s="40">
        <v>138984.05288486948</v>
      </c>
      <c r="R34" s="40">
        <v>543770.84339976544</v>
      </c>
      <c r="S34" s="40">
        <v>61374.240610804685</v>
      </c>
      <c r="T34" s="40">
        <v>4631.6675594566486</v>
      </c>
      <c r="U34" s="40">
        <v>413155.24484712165</v>
      </c>
      <c r="V34" s="40">
        <v>164314.43194756386</v>
      </c>
      <c r="W34" s="40">
        <v>171430.64652526338</v>
      </c>
      <c r="X34" s="40">
        <v>44944.8069516779</v>
      </c>
      <c r="Y34" s="39">
        <f t="shared" si="0"/>
        <v>5974839.9481155556</v>
      </c>
      <c r="Z34" s="41"/>
      <c r="AA34" s="105"/>
      <c r="AB34" s="34"/>
      <c r="AC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6">
      <c r="A35" s="6"/>
      <c r="B35" s="9"/>
      <c r="C35" s="10">
        <v>3</v>
      </c>
      <c r="D35" s="39">
        <v>713139.69915576896</v>
      </c>
      <c r="E35" s="39">
        <v>509409.83047748229</v>
      </c>
      <c r="F35" s="39">
        <f t="shared" si="1"/>
        <v>1417387.9037672172</v>
      </c>
      <c r="G35" s="40">
        <v>83069.763528981712</v>
      </c>
      <c r="H35" s="40">
        <v>964800.6562204021</v>
      </c>
      <c r="I35" s="40">
        <v>124654.14722597046</v>
      </c>
      <c r="J35" s="40">
        <v>7418.5743414721192</v>
      </c>
      <c r="K35" s="40">
        <v>237444.7624503909</v>
      </c>
      <c r="L35" s="39">
        <f t="shared" si="2"/>
        <v>2619391.1034684652</v>
      </c>
      <c r="M35" s="40">
        <v>608567.34201864514</v>
      </c>
      <c r="N35" s="40">
        <v>395388.04460487899</v>
      </c>
      <c r="O35" s="40">
        <v>34778.224402001295</v>
      </c>
      <c r="P35" s="40">
        <v>62234.596136338536</v>
      </c>
      <c r="Q35" s="40">
        <v>147401.91547771328</v>
      </c>
      <c r="R35" s="40">
        <v>589137.88148874766</v>
      </c>
      <c r="S35" s="40">
        <v>65138.85788613926</v>
      </c>
      <c r="T35" s="40">
        <v>4316.8265479727197</v>
      </c>
      <c r="U35" s="40">
        <v>351589.07978790114</v>
      </c>
      <c r="V35" s="40">
        <v>151940.93112035509</v>
      </c>
      <c r="W35" s="40">
        <v>167012.2244709901</v>
      </c>
      <c r="X35" s="40">
        <v>41885.179526782209</v>
      </c>
      <c r="Y35" s="39">
        <f t="shared" si="0"/>
        <v>5259328.5368689336</v>
      </c>
      <c r="Z35" s="41"/>
      <c r="AA35" s="105"/>
      <c r="AB35" s="34"/>
      <c r="AC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6">
      <c r="A36" s="6"/>
      <c r="B36" s="9"/>
      <c r="C36" s="10">
        <v>4</v>
      </c>
      <c r="D36" s="39">
        <v>78087.509717675319</v>
      </c>
      <c r="E36" s="39">
        <v>565647.09601218312</v>
      </c>
      <c r="F36" s="39">
        <f t="shared" si="1"/>
        <v>1527547.0009908588</v>
      </c>
      <c r="G36" s="40">
        <v>94522.004301921799</v>
      </c>
      <c r="H36" s="40">
        <v>965540.27639651648</v>
      </c>
      <c r="I36" s="40">
        <v>129339.47455632049</v>
      </c>
      <c r="J36" s="40">
        <v>8613.7334646457184</v>
      </c>
      <c r="K36" s="40">
        <v>329531.51227145432</v>
      </c>
      <c r="L36" s="39">
        <f t="shared" si="2"/>
        <v>3032871.7570411884</v>
      </c>
      <c r="M36" s="40">
        <v>735200.8934024747</v>
      </c>
      <c r="N36" s="40">
        <v>441375.85589969635</v>
      </c>
      <c r="O36" s="40">
        <v>40421.525283096686</v>
      </c>
      <c r="P36" s="40">
        <v>71535.635972729477</v>
      </c>
      <c r="Q36" s="40">
        <v>160415.86194777745</v>
      </c>
      <c r="R36" s="40">
        <v>606664.18759882392</v>
      </c>
      <c r="S36" s="40">
        <v>57617.014493883398</v>
      </c>
      <c r="T36" s="40">
        <v>4648.9398943314964</v>
      </c>
      <c r="U36" s="40">
        <v>466103.01399817475</v>
      </c>
      <c r="V36" s="40">
        <v>199882.99007461869</v>
      </c>
      <c r="W36" s="40">
        <v>192040.26567318814</v>
      </c>
      <c r="X36" s="40">
        <v>56965.572802393319</v>
      </c>
      <c r="Y36" s="39">
        <f t="shared" si="0"/>
        <v>5204153.3637619056</v>
      </c>
      <c r="Z36" s="41"/>
      <c r="AA36" s="105"/>
      <c r="AB36" s="34"/>
      <c r="AC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6">
      <c r="B37" s="9">
        <f>+B33+1</f>
        <v>1398</v>
      </c>
      <c r="C37" s="10">
        <v>1</v>
      </c>
      <c r="D37" s="39">
        <v>765728.84839767753</v>
      </c>
      <c r="E37" s="39">
        <v>527002.26762579521</v>
      </c>
      <c r="F37" s="39">
        <f t="shared" ref="F37:F44" si="3">+SUM(G37:K37)</f>
        <v>1686381.3420821968</v>
      </c>
      <c r="G37" s="40">
        <v>117870.79561341449</v>
      </c>
      <c r="H37" s="40">
        <v>1128802.9831741969</v>
      </c>
      <c r="I37" s="40">
        <v>132112.06609240125</v>
      </c>
      <c r="J37" s="40">
        <v>8859.2418162336162</v>
      </c>
      <c r="K37" s="40">
        <v>298736.25538595056</v>
      </c>
      <c r="L37" s="39">
        <f t="shared" ref="L37:L44" si="4">+SUM(M37:X37)</f>
        <v>3026171.3749386896</v>
      </c>
      <c r="M37" s="40">
        <v>735360.52543429099</v>
      </c>
      <c r="N37" s="40">
        <v>443615.29452617891</v>
      </c>
      <c r="O37" s="40">
        <v>47035.91940595147</v>
      </c>
      <c r="P37" s="40">
        <v>77801.177224462546</v>
      </c>
      <c r="Q37" s="40">
        <v>186244.25158620306</v>
      </c>
      <c r="R37" s="40">
        <v>726929.22753979301</v>
      </c>
      <c r="S37" s="40">
        <v>66709.866161852828</v>
      </c>
      <c r="T37" s="40">
        <v>4903.6470861809066</v>
      </c>
      <c r="U37" s="40">
        <v>354998.27832090377</v>
      </c>
      <c r="V37" s="40">
        <v>163715.76150538403</v>
      </c>
      <c r="W37" s="40">
        <v>170706.50078677066</v>
      </c>
      <c r="X37" s="40">
        <v>48150.925360718022</v>
      </c>
      <c r="Y37" s="39">
        <f t="shared" si="0"/>
        <v>6005283.8330443595</v>
      </c>
      <c r="Z37" s="41">
        <f>SUM(Y37:Y40)</f>
        <v>26473421.253070425</v>
      </c>
      <c r="AA37" s="105"/>
      <c r="AB37" s="34"/>
      <c r="AC37" s="7"/>
    </row>
    <row r="38" spans="1:45" x14ac:dyDescent="0.6">
      <c r="B38" s="9"/>
      <c r="C38" s="10">
        <v>2</v>
      </c>
      <c r="D38" s="39">
        <v>1808958.1572783662</v>
      </c>
      <c r="E38" s="39">
        <v>329082.51852752717</v>
      </c>
      <c r="F38" s="39">
        <f t="shared" si="3"/>
        <v>1908118.793392668</v>
      </c>
      <c r="G38" s="40">
        <v>110709.77382306324</v>
      </c>
      <c r="H38" s="40">
        <v>1189046.5973054054</v>
      </c>
      <c r="I38" s="40">
        <v>138460.54638852659</v>
      </c>
      <c r="J38" s="40">
        <v>10186.08689319756</v>
      </c>
      <c r="K38" s="40">
        <v>459715.78898247489</v>
      </c>
      <c r="L38" s="39">
        <f t="shared" si="4"/>
        <v>3323131.3914177837</v>
      </c>
      <c r="M38" s="40">
        <v>799788.29377707478</v>
      </c>
      <c r="N38" s="40">
        <v>516565.07554834825</v>
      </c>
      <c r="O38" s="40">
        <v>48820.381832418141</v>
      </c>
      <c r="P38" s="40">
        <v>81520.149956083827</v>
      </c>
      <c r="Q38" s="40">
        <v>209524.54117814411</v>
      </c>
      <c r="R38" s="40">
        <v>713532.82932783116</v>
      </c>
      <c r="S38" s="40">
        <v>60313.162963387746</v>
      </c>
      <c r="T38" s="40">
        <v>5140.5634304111491</v>
      </c>
      <c r="U38" s="40">
        <v>448066.01165165351</v>
      </c>
      <c r="V38" s="40">
        <v>201299.29127347333</v>
      </c>
      <c r="W38" s="40">
        <v>186236.95288942879</v>
      </c>
      <c r="X38" s="40">
        <v>52324.137589529302</v>
      </c>
      <c r="Y38" s="39">
        <f t="shared" si="0"/>
        <v>7369290.860616345</v>
      </c>
      <c r="Z38" s="41"/>
      <c r="AA38" s="105"/>
      <c r="AB38" s="34"/>
      <c r="AC38" s="3"/>
    </row>
    <row r="39" spans="1:45" x14ac:dyDescent="0.6">
      <c r="B39" s="9"/>
      <c r="C39" s="10">
        <v>3</v>
      </c>
      <c r="D39" s="39">
        <v>984700.52627601463</v>
      </c>
      <c r="E39" s="39">
        <v>422815.98116034048</v>
      </c>
      <c r="F39" s="39">
        <f t="shared" si="3"/>
        <v>1855446.5275273903</v>
      </c>
      <c r="G39" s="40">
        <v>115218.97997605563</v>
      </c>
      <c r="H39" s="40">
        <v>1240095.2535505979</v>
      </c>
      <c r="I39" s="40">
        <v>131088.2721211788</v>
      </c>
      <c r="J39" s="40">
        <v>8151.259520106385</v>
      </c>
      <c r="K39" s="40">
        <v>360892.76235945121</v>
      </c>
      <c r="L39" s="39">
        <f t="shared" si="4"/>
        <v>3467489.1258114674</v>
      </c>
      <c r="M39" s="40">
        <v>824125.20794771949</v>
      </c>
      <c r="N39" s="40">
        <v>558917.41636678157</v>
      </c>
      <c r="O39" s="40">
        <v>46536.457800228629</v>
      </c>
      <c r="P39" s="40">
        <v>75555.528032333707</v>
      </c>
      <c r="Q39" s="40">
        <v>232112.4158747124</v>
      </c>
      <c r="R39" s="40">
        <v>731881.43453560653</v>
      </c>
      <c r="S39" s="40">
        <v>63881.410156589904</v>
      </c>
      <c r="T39" s="40">
        <v>5704.2451675893217</v>
      </c>
      <c r="U39" s="40">
        <v>461163.73015144077</v>
      </c>
      <c r="V39" s="40">
        <v>212508.34558743003</v>
      </c>
      <c r="W39" s="40">
        <v>206528.29016619938</v>
      </c>
      <c r="X39" s="40">
        <v>48574.644024835769</v>
      </c>
      <c r="Y39" s="39">
        <f t="shared" si="0"/>
        <v>6730452.1607752126</v>
      </c>
      <c r="Z39" s="41"/>
      <c r="AA39" s="105"/>
      <c r="AB39" s="34"/>
      <c r="AC39" s="3"/>
    </row>
    <row r="40" spans="1:45" x14ac:dyDescent="0.6">
      <c r="B40" s="9"/>
      <c r="C40" s="10">
        <v>4</v>
      </c>
      <c r="D40" s="39">
        <v>86831.434063251087</v>
      </c>
      <c r="E40" s="39">
        <v>379657.08629765949</v>
      </c>
      <c r="F40" s="39">
        <f t="shared" si="3"/>
        <v>2002930.7243244373</v>
      </c>
      <c r="G40" s="40">
        <v>147215.64590880281</v>
      </c>
      <c r="H40" s="40">
        <v>1380054.4939958472</v>
      </c>
      <c r="I40" s="40">
        <v>138446.94827912404</v>
      </c>
      <c r="J40" s="40">
        <v>7501.9228070366335</v>
      </c>
      <c r="K40" s="40">
        <v>329711.7133336268</v>
      </c>
      <c r="L40" s="39">
        <f t="shared" si="4"/>
        <v>3898975.1539491611</v>
      </c>
      <c r="M40" s="40">
        <v>855617.49633533589</v>
      </c>
      <c r="N40" s="40">
        <v>591826.25461867114</v>
      </c>
      <c r="O40" s="40">
        <v>34876.908527477564</v>
      </c>
      <c r="P40" s="40">
        <v>91426.495600500406</v>
      </c>
      <c r="Q40" s="40">
        <v>287907.97975928488</v>
      </c>
      <c r="R40" s="40">
        <v>716845.03773688094</v>
      </c>
      <c r="S40" s="40">
        <v>65182.817759419711</v>
      </c>
      <c r="T40" s="40">
        <v>4096.7097637661072</v>
      </c>
      <c r="U40" s="40">
        <v>684459.03553088254</v>
      </c>
      <c r="V40" s="40">
        <v>295917.83082347433</v>
      </c>
      <c r="W40" s="40">
        <v>216480.0414407978</v>
      </c>
      <c r="X40" s="40">
        <v>54338.546052668957</v>
      </c>
      <c r="Y40" s="39">
        <f t="shared" si="0"/>
        <v>6368394.3986345092</v>
      </c>
      <c r="Z40" s="41"/>
      <c r="AA40" s="105"/>
      <c r="AB40" s="34"/>
      <c r="AC40" s="3"/>
    </row>
    <row r="41" spans="1:45" x14ac:dyDescent="0.6">
      <c r="B41" s="9">
        <f>+B37+1</f>
        <v>1399</v>
      </c>
      <c r="C41" s="10">
        <v>1</v>
      </c>
      <c r="D41" s="39">
        <v>848133.21558051486</v>
      </c>
      <c r="E41" s="39">
        <v>256445.35588122791</v>
      </c>
      <c r="F41" s="39">
        <f t="shared" si="3"/>
        <v>2205841.0219896501</v>
      </c>
      <c r="G41" s="40">
        <v>173223.52854348399</v>
      </c>
      <c r="H41" s="40">
        <v>1374843.5633855029</v>
      </c>
      <c r="I41" s="40">
        <v>138732.28776545188</v>
      </c>
      <c r="J41" s="40">
        <v>9680.6137509320961</v>
      </c>
      <c r="K41" s="40">
        <v>509361.02854427911</v>
      </c>
      <c r="L41" s="39">
        <f t="shared" si="4"/>
        <v>3870912.3297763229</v>
      </c>
      <c r="M41" s="40">
        <v>936707.55894239305</v>
      </c>
      <c r="N41" s="40">
        <v>514301.83135835786</v>
      </c>
      <c r="O41" s="40">
        <v>27895.641898093734</v>
      </c>
      <c r="P41" s="40">
        <v>107326.73693360657</v>
      </c>
      <c r="Q41" s="40">
        <v>376056.20192837139</v>
      </c>
      <c r="R41" s="40">
        <v>875933.28247524332</v>
      </c>
      <c r="S41" s="40">
        <v>58275.555220470589</v>
      </c>
      <c r="T41" s="40">
        <v>5298.3624733008528</v>
      </c>
      <c r="U41" s="40">
        <v>509260.78764751868</v>
      </c>
      <c r="V41" s="40">
        <v>220643.65827631706</v>
      </c>
      <c r="W41" s="40">
        <v>190531.21861296805</v>
      </c>
      <c r="X41" s="40">
        <v>48681.494009681352</v>
      </c>
      <c r="Y41" s="39">
        <f t="shared" si="0"/>
        <v>7181331.9232277162</v>
      </c>
      <c r="Z41" s="41">
        <f>SUM(Y41:Y44)</f>
        <v>39791512.962323755</v>
      </c>
      <c r="AA41" s="105"/>
      <c r="AB41" s="34"/>
      <c r="AC41" s="7"/>
    </row>
    <row r="42" spans="1:45" x14ac:dyDescent="0.6">
      <c r="B42" s="9"/>
      <c r="C42" s="10">
        <v>2</v>
      </c>
      <c r="D42" s="39">
        <v>2344454.5034185047</v>
      </c>
      <c r="E42" s="39">
        <v>370319.52618259023</v>
      </c>
      <c r="F42" s="39">
        <f t="shared" si="3"/>
        <v>3072334.6207007356</v>
      </c>
      <c r="G42" s="40">
        <v>262836.65136214992</v>
      </c>
      <c r="H42" s="40">
        <v>1926747.9385062254</v>
      </c>
      <c r="I42" s="40">
        <v>150478.70419584651</v>
      </c>
      <c r="J42" s="40">
        <v>12045.697922532303</v>
      </c>
      <c r="K42" s="40">
        <v>720225.62871398183</v>
      </c>
      <c r="L42" s="39">
        <f t="shared" si="4"/>
        <v>4805030.1881950311</v>
      </c>
      <c r="M42" s="40">
        <v>1125644.3224247119</v>
      </c>
      <c r="N42" s="40">
        <v>733422.02123159287</v>
      </c>
      <c r="O42" s="40">
        <v>33923.785403829512</v>
      </c>
      <c r="P42" s="40">
        <v>104447.80967773678</v>
      </c>
      <c r="Q42" s="40">
        <v>496856.54799180315</v>
      </c>
      <c r="R42" s="40">
        <v>1000729.9721168862</v>
      </c>
      <c r="S42" s="40">
        <v>64655.809897731269</v>
      </c>
      <c r="T42" s="40">
        <v>6503.6125084064097</v>
      </c>
      <c r="U42" s="40">
        <v>651464.87838670565</v>
      </c>
      <c r="V42" s="40">
        <v>273694.8937654777</v>
      </c>
      <c r="W42" s="40">
        <v>249108.91883889819</v>
      </c>
      <c r="X42" s="40">
        <v>64577.615951253465</v>
      </c>
      <c r="Y42" s="39">
        <f t="shared" si="0"/>
        <v>10592138.838496862</v>
      </c>
      <c r="Z42" s="41"/>
      <c r="AA42" s="105"/>
      <c r="AB42" s="34"/>
    </row>
    <row r="43" spans="1:45" x14ac:dyDescent="0.6">
      <c r="B43" s="9"/>
      <c r="C43" s="10">
        <v>3</v>
      </c>
      <c r="D43" s="39">
        <v>1640036.7748903101</v>
      </c>
      <c r="E43" s="39">
        <v>403954.11834225751</v>
      </c>
      <c r="F43" s="39">
        <f t="shared" si="3"/>
        <v>3724067.1365411817</v>
      </c>
      <c r="G43" s="40">
        <v>372078.84580690489</v>
      </c>
      <c r="H43" s="40">
        <v>2474356.9332754244</v>
      </c>
      <c r="I43" s="40">
        <v>141384.59575680835</v>
      </c>
      <c r="J43" s="40">
        <v>9938.5845741292833</v>
      </c>
      <c r="K43" s="40">
        <v>726308.17712791462</v>
      </c>
      <c r="L43" s="39">
        <f t="shared" si="4"/>
        <v>5228615.1128656324</v>
      </c>
      <c r="M43" s="40">
        <v>1400114.8140609683</v>
      </c>
      <c r="N43" s="40">
        <v>877106.74490101251</v>
      </c>
      <c r="O43" s="40">
        <v>37154.940471187634</v>
      </c>
      <c r="P43" s="40">
        <v>108510.34262956411</v>
      </c>
      <c r="Q43" s="40">
        <v>484498.48750696477</v>
      </c>
      <c r="R43" s="40">
        <v>999279.2253865815</v>
      </c>
      <c r="S43" s="40">
        <v>76141.272241132785</v>
      </c>
      <c r="T43" s="40">
        <v>6987.9596430359888</v>
      </c>
      <c r="U43" s="40">
        <v>639413.33319792722</v>
      </c>
      <c r="V43" s="40">
        <v>270408.06247204158</v>
      </c>
      <c r="W43" s="40">
        <v>259100.11058250471</v>
      </c>
      <c r="X43" s="40">
        <v>69899.819772711373</v>
      </c>
      <c r="Y43" s="39">
        <f t="shared" si="0"/>
        <v>10996673.142639382</v>
      </c>
      <c r="Z43" s="41"/>
      <c r="AA43" s="105"/>
      <c r="AB43" s="34"/>
    </row>
    <row r="44" spans="1:45" x14ac:dyDescent="0.6">
      <c r="B44" s="9"/>
      <c r="C44" s="10">
        <v>4</v>
      </c>
      <c r="D44" s="39">
        <v>149225.58887414128</v>
      </c>
      <c r="E44" s="39">
        <v>445848.56822903024</v>
      </c>
      <c r="F44" s="39">
        <f t="shared" si="3"/>
        <v>4263420.1066564005</v>
      </c>
      <c r="G44" s="40">
        <v>433329.01119866635</v>
      </c>
      <c r="H44" s="40">
        <v>2847139.355151861</v>
      </c>
      <c r="I44" s="40">
        <v>152436.24940538555</v>
      </c>
      <c r="J44" s="40">
        <v>10069.960337974253</v>
      </c>
      <c r="K44" s="40">
        <v>820445.53056251316</v>
      </c>
      <c r="L44" s="39">
        <f t="shared" si="4"/>
        <v>6162874.7942002257</v>
      </c>
      <c r="M44" s="40">
        <v>1582745.5527177069</v>
      </c>
      <c r="N44" s="40">
        <v>1031761.5043027611</v>
      </c>
      <c r="O44" s="40">
        <v>42344.077251072544</v>
      </c>
      <c r="P44" s="40">
        <v>118451.30711345354</v>
      </c>
      <c r="Q44" s="40">
        <v>544741.57897120609</v>
      </c>
      <c r="R44" s="40">
        <v>1032307.9028771279</v>
      </c>
      <c r="S44" s="40">
        <v>84704.764154716002</v>
      </c>
      <c r="T44" s="40">
        <v>7030.1801368191345</v>
      </c>
      <c r="U44" s="40">
        <v>906347.15248483152</v>
      </c>
      <c r="V44" s="40">
        <v>373701.24289587128</v>
      </c>
      <c r="W44" s="40">
        <v>340545.58032844914</v>
      </c>
      <c r="X44" s="40">
        <v>98193.950966210337</v>
      </c>
      <c r="Y44" s="39">
        <f t="shared" si="0"/>
        <v>11021369.057959799</v>
      </c>
      <c r="Z44" s="41"/>
      <c r="AA44" s="105"/>
      <c r="AB44" s="34"/>
    </row>
    <row r="45" spans="1:45" x14ac:dyDescent="0.6">
      <c r="B45" s="9">
        <f>+B41+1</f>
        <v>1400</v>
      </c>
      <c r="C45" s="10">
        <v>1</v>
      </c>
      <c r="D45" s="35">
        <v>1423596.3907296772</v>
      </c>
      <c r="E45" s="35">
        <v>609613.49485811673</v>
      </c>
      <c r="F45" s="35">
        <f t="shared" ref="F45:F52" si="5">+SUM(G45:K45)</f>
        <v>4244268.8330052951</v>
      </c>
      <c r="G45" s="47">
        <v>349711.83020685404</v>
      </c>
      <c r="H45" s="47">
        <v>2863150.289030842</v>
      </c>
      <c r="I45" s="47">
        <v>151395.08988288563</v>
      </c>
      <c r="J45" s="47">
        <v>11939.929798084862</v>
      </c>
      <c r="K45" s="47">
        <v>868071.69408662897</v>
      </c>
      <c r="L45" s="35">
        <f t="shared" ref="L45:L52" si="6">+SUM(M45:X45)</f>
        <v>6500469.3362931665</v>
      </c>
      <c r="M45" s="47">
        <v>1771448.5822883756</v>
      </c>
      <c r="N45" s="47">
        <v>1070834.7235401748</v>
      </c>
      <c r="O45" s="47">
        <v>60349.642534662504</v>
      </c>
      <c r="P45" s="47">
        <v>134858.17868608361</v>
      </c>
      <c r="Q45" s="47">
        <v>485666.72732406657</v>
      </c>
      <c r="R45" s="47">
        <v>1208457.0905377846</v>
      </c>
      <c r="S45" s="47">
        <v>106775.20433236953</v>
      </c>
      <c r="T45" s="47">
        <v>8257.8461754638611</v>
      </c>
      <c r="U45" s="47">
        <v>859384.08133831574</v>
      </c>
      <c r="V45" s="47">
        <v>367895.39851513191</v>
      </c>
      <c r="W45" s="47">
        <v>338596.96322998183</v>
      </c>
      <c r="X45" s="47">
        <v>87944.897790755189</v>
      </c>
      <c r="Y45" s="35">
        <f t="shared" si="0"/>
        <v>12777948.054886255</v>
      </c>
      <c r="Z45" s="41">
        <f>SUM(Y45:Y48)</f>
        <v>65262599.744956911</v>
      </c>
      <c r="AA45" s="105"/>
      <c r="AB45" s="34"/>
      <c r="AC45" s="7"/>
    </row>
    <row r="46" spans="1:45" x14ac:dyDescent="0.6">
      <c r="B46" s="9"/>
      <c r="C46" s="10">
        <v>2</v>
      </c>
      <c r="D46" s="35">
        <v>4024159.4797059465</v>
      </c>
      <c r="E46" s="35">
        <v>737992.62403104198</v>
      </c>
      <c r="F46" s="35">
        <f t="shared" si="5"/>
        <v>4899030.15991503</v>
      </c>
      <c r="G46" s="47">
        <v>441870.35587280913</v>
      </c>
      <c r="H46" s="47">
        <v>3253159.2386708455</v>
      </c>
      <c r="I46" s="47">
        <v>155693.52785432461</v>
      </c>
      <c r="J46" s="47">
        <v>14225.699953347286</v>
      </c>
      <c r="K46" s="47">
        <v>1034081.3375637032</v>
      </c>
      <c r="L46" s="35">
        <f t="shared" si="6"/>
        <v>7608400.4892815594</v>
      </c>
      <c r="M46" s="47">
        <v>1894381.8500818857</v>
      </c>
      <c r="N46" s="47">
        <v>1247067.2199300008</v>
      </c>
      <c r="O46" s="47">
        <v>73282.83441857138</v>
      </c>
      <c r="P46" s="47">
        <v>143344.09119548678</v>
      </c>
      <c r="Q46" s="47">
        <v>586001.82369771681</v>
      </c>
      <c r="R46" s="47">
        <v>1426981.4425189057</v>
      </c>
      <c r="S46" s="47">
        <v>100048.28158495837</v>
      </c>
      <c r="T46" s="47">
        <v>9049.7387030134742</v>
      </c>
      <c r="U46" s="47">
        <v>1137782.7868001068</v>
      </c>
      <c r="V46" s="47">
        <v>464961.03473199566</v>
      </c>
      <c r="W46" s="47">
        <v>417359.14882767299</v>
      </c>
      <c r="X46" s="47">
        <v>108140.2367912445</v>
      </c>
      <c r="Y46" s="35">
        <f t="shared" si="0"/>
        <v>17269582.752933577</v>
      </c>
      <c r="Z46" s="36"/>
      <c r="AA46" s="105"/>
      <c r="AB46" s="34"/>
      <c r="AC46" s="3"/>
    </row>
    <row r="47" spans="1:45" x14ac:dyDescent="0.6">
      <c r="B47" s="9"/>
      <c r="C47" s="10">
        <v>3</v>
      </c>
      <c r="D47" s="35">
        <v>2604013.945909169</v>
      </c>
      <c r="E47" s="35">
        <v>1223875.9615391756</v>
      </c>
      <c r="F47" s="35">
        <f t="shared" si="5"/>
        <v>5554865.2160666399</v>
      </c>
      <c r="G47" s="47">
        <v>521564.21379174176</v>
      </c>
      <c r="H47" s="47">
        <v>3907839.01495077</v>
      </c>
      <c r="I47" s="47">
        <v>149696.60452821758</v>
      </c>
      <c r="J47" s="47">
        <v>11951.116897813277</v>
      </c>
      <c r="K47" s="47">
        <v>963814.26589809684</v>
      </c>
      <c r="L47" s="35">
        <f t="shared" si="6"/>
        <v>8240293.6483521303</v>
      </c>
      <c r="M47" s="47">
        <v>2126564.8690085686</v>
      </c>
      <c r="N47" s="47">
        <v>1466417.4033172678</v>
      </c>
      <c r="O47" s="47">
        <v>78759.21796869082</v>
      </c>
      <c r="P47" s="47">
        <v>151476.48937741574</v>
      </c>
      <c r="Q47" s="47">
        <v>653867.80611356755</v>
      </c>
      <c r="R47" s="47">
        <v>1546130.1525891754</v>
      </c>
      <c r="S47" s="47">
        <v>165807.40520804096</v>
      </c>
      <c r="T47" s="47">
        <v>9495.0781195185482</v>
      </c>
      <c r="U47" s="47">
        <v>1029604.6637034192</v>
      </c>
      <c r="V47" s="47">
        <v>459618.84852679283</v>
      </c>
      <c r="W47" s="47">
        <v>427049.94970247557</v>
      </c>
      <c r="X47" s="47">
        <v>125501.76471719926</v>
      </c>
      <c r="Y47" s="35">
        <f t="shared" si="0"/>
        <v>17623048.771867115</v>
      </c>
      <c r="Z47" s="36"/>
      <c r="AA47" s="105"/>
      <c r="AB47" s="34"/>
      <c r="AC47" s="3"/>
    </row>
    <row r="48" spans="1:45" x14ac:dyDescent="0.6">
      <c r="B48" s="9"/>
      <c r="C48" s="10">
        <v>4</v>
      </c>
      <c r="D48" s="35">
        <v>223658.42104271427</v>
      </c>
      <c r="E48" s="35">
        <v>1990995.3751025281</v>
      </c>
      <c r="F48" s="35">
        <f t="shared" si="5"/>
        <v>6122840.7240396477</v>
      </c>
      <c r="G48" s="47">
        <v>593982.94432864164</v>
      </c>
      <c r="H48" s="47">
        <v>4142125.6530166827</v>
      </c>
      <c r="I48" s="47">
        <v>157727.27108575532</v>
      </c>
      <c r="J48" s="47">
        <v>11827.377518798787</v>
      </c>
      <c r="K48" s="47">
        <v>1217177.4780897694</v>
      </c>
      <c r="L48" s="35">
        <f t="shared" si="6"/>
        <v>9254525.6450850759</v>
      </c>
      <c r="M48" s="47">
        <v>2228210.7625436243</v>
      </c>
      <c r="N48" s="47">
        <v>1529688.0486835141</v>
      </c>
      <c r="O48" s="47">
        <v>85493.446919893599</v>
      </c>
      <c r="P48" s="47">
        <v>152676.92464077155</v>
      </c>
      <c r="Q48" s="47">
        <v>761653.43655959552</v>
      </c>
      <c r="R48" s="47">
        <v>1592393.5410067206</v>
      </c>
      <c r="S48" s="47">
        <v>123701.34217919791</v>
      </c>
      <c r="T48" s="47">
        <v>9851.3322506286895</v>
      </c>
      <c r="U48" s="47">
        <v>1427174.1520756078</v>
      </c>
      <c r="V48" s="47">
        <v>633227.7437186219</v>
      </c>
      <c r="W48" s="47">
        <v>546605.55721935374</v>
      </c>
      <c r="X48" s="47">
        <v>163849.35728754717</v>
      </c>
      <c r="Y48" s="35">
        <f t="shared" si="0"/>
        <v>17592020.165269967</v>
      </c>
      <c r="Z48" s="36"/>
      <c r="AA48" s="105"/>
      <c r="AB48" s="34"/>
      <c r="AC48" s="3"/>
    </row>
    <row r="49" spans="2:29" x14ac:dyDescent="0.6">
      <c r="B49" s="57">
        <f>+B45+1</f>
        <v>1401</v>
      </c>
      <c r="C49" s="77">
        <v>1</v>
      </c>
      <c r="D49" s="35">
        <v>2310034.5008309786</v>
      </c>
      <c r="E49" s="35">
        <v>3264928.5968945171</v>
      </c>
      <c r="F49" s="35">
        <f t="shared" si="5"/>
        <v>6049386.3594253752</v>
      </c>
      <c r="G49" s="47">
        <v>489692.60787789826</v>
      </c>
      <c r="H49" s="47">
        <v>4237749.9143846007</v>
      </c>
      <c r="I49" s="47">
        <v>153708.15005280613</v>
      </c>
      <c r="J49" s="47">
        <v>13454.586407110943</v>
      </c>
      <c r="K49" s="47">
        <v>1154781.1007029596</v>
      </c>
      <c r="L49" s="35">
        <f t="shared" si="6"/>
        <v>9594595.7441886906</v>
      </c>
      <c r="M49" s="47">
        <v>2537246.1015335391</v>
      </c>
      <c r="N49" s="47">
        <v>1861267.7854360291</v>
      </c>
      <c r="O49" s="47">
        <v>117092.04535819303</v>
      </c>
      <c r="P49" s="47">
        <v>180005.28890191551</v>
      </c>
      <c r="Q49" s="47">
        <v>760748.66257142788</v>
      </c>
      <c r="R49" s="47">
        <v>1859618.471361002</v>
      </c>
      <c r="S49" s="47">
        <v>146695.48025817634</v>
      </c>
      <c r="T49" s="47">
        <v>10782.246674659398</v>
      </c>
      <c r="U49" s="47">
        <v>1086429.7733785459</v>
      </c>
      <c r="V49" s="47">
        <v>447822.49906097003</v>
      </c>
      <c r="W49" s="47">
        <v>465913.37400490622</v>
      </c>
      <c r="X49" s="47">
        <v>120974.01564932574</v>
      </c>
      <c r="Y49" s="35">
        <f t="shared" si="0"/>
        <v>21218945.201339561</v>
      </c>
      <c r="Z49" s="41">
        <f>SUM(Y49:Y52)</f>
        <v>101823855.10944735</v>
      </c>
      <c r="AC49" s="7"/>
    </row>
    <row r="50" spans="2:29" x14ac:dyDescent="0.6">
      <c r="B50" s="57"/>
      <c r="C50" s="77">
        <v>2</v>
      </c>
      <c r="D50" s="35">
        <v>6650583.7931223242</v>
      </c>
      <c r="E50" s="35">
        <v>3080899.9271609001</v>
      </c>
      <c r="F50" s="35">
        <f t="shared" si="5"/>
        <v>7096739.9337418759</v>
      </c>
      <c r="G50" s="47">
        <v>574566.41773920273</v>
      </c>
      <c r="H50" s="47">
        <v>4958109.4633137481</v>
      </c>
      <c r="I50" s="47">
        <v>163045.78465351649</v>
      </c>
      <c r="J50" s="47">
        <v>15842.298135331033</v>
      </c>
      <c r="K50" s="47">
        <v>1385175.9699000781</v>
      </c>
      <c r="L50" s="35">
        <f t="shared" si="6"/>
        <v>11210580.768343847</v>
      </c>
      <c r="M50" s="47">
        <v>2832299.4898245619</v>
      </c>
      <c r="N50" s="47">
        <v>2234654.520901185</v>
      </c>
      <c r="O50" s="47">
        <v>139753.48691988102</v>
      </c>
      <c r="P50" s="47">
        <v>169551.65550441766</v>
      </c>
      <c r="Q50" s="47">
        <v>741776.3323663359</v>
      </c>
      <c r="R50" s="47">
        <v>2195211.4334329832</v>
      </c>
      <c r="S50" s="47">
        <v>153015.4282198069</v>
      </c>
      <c r="T50" s="47">
        <v>12007.455572440413</v>
      </c>
      <c r="U50" s="47">
        <v>1440398.7169875111</v>
      </c>
      <c r="V50" s="47">
        <v>569380.63494029164</v>
      </c>
      <c r="W50" s="47">
        <v>571678.7819116601</v>
      </c>
      <c r="X50" s="47">
        <v>150852.83176277156</v>
      </c>
      <c r="Y50" s="35">
        <f t="shared" si="0"/>
        <v>28038804.422368947</v>
      </c>
      <c r="Z50" s="36"/>
    </row>
    <row r="51" spans="2:29" x14ac:dyDescent="0.6">
      <c r="B51" s="57"/>
      <c r="C51" s="77">
        <v>3</v>
      </c>
      <c r="D51" s="35">
        <v>4003670.1993832453</v>
      </c>
      <c r="E51" s="35">
        <v>2933294.1349784886</v>
      </c>
      <c r="F51" s="35">
        <f t="shared" si="5"/>
        <v>7509813.4192247475</v>
      </c>
      <c r="G51" s="47">
        <v>637572.48883758055</v>
      </c>
      <c r="H51" s="47">
        <v>5418782.4962560041</v>
      </c>
      <c r="I51" s="47">
        <v>153646.43353817545</v>
      </c>
      <c r="J51" s="47">
        <v>14716.21710158285</v>
      </c>
      <c r="K51" s="47">
        <v>1285095.7834914047</v>
      </c>
      <c r="L51" s="35">
        <f t="shared" si="6"/>
        <v>12077979.432585707</v>
      </c>
      <c r="M51" s="47">
        <v>3100464.2001211471</v>
      </c>
      <c r="N51" s="47">
        <v>2492896.6637378782</v>
      </c>
      <c r="O51" s="47">
        <v>200637.87434036724</v>
      </c>
      <c r="P51" s="47">
        <v>172660.03785518275</v>
      </c>
      <c r="Q51" s="47">
        <v>885073.4303350444</v>
      </c>
      <c r="R51" s="47">
        <v>2282307.9897866747</v>
      </c>
      <c r="S51" s="47">
        <v>196687.03551385348</v>
      </c>
      <c r="T51" s="47">
        <v>11729.284448674678</v>
      </c>
      <c r="U51" s="47">
        <v>1330360.7615592014</v>
      </c>
      <c r="V51" s="47">
        <v>561712.74592122086</v>
      </c>
      <c r="W51" s="47">
        <v>660396.89051569486</v>
      </c>
      <c r="X51" s="47">
        <v>183052.51845076706</v>
      </c>
      <c r="Y51" s="35">
        <f t="shared" si="0"/>
        <v>26524757.186172187</v>
      </c>
      <c r="Z51" s="36"/>
    </row>
    <row r="52" spans="2:29" ht="24.75" thickBot="1" x14ac:dyDescent="0.65">
      <c r="B52" s="90"/>
      <c r="C52" s="91">
        <v>4</v>
      </c>
      <c r="D52" s="37">
        <v>356324.21260635671</v>
      </c>
      <c r="E52" s="37">
        <v>2737763.3983632512</v>
      </c>
      <c r="F52" s="37">
        <f t="shared" si="5"/>
        <v>8916609.75925643</v>
      </c>
      <c r="G52" s="106">
        <v>798880.8696411266</v>
      </c>
      <c r="H52" s="106">
        <v>6245739.1509516975</v>
      </c>
      <c r="I52" s="106">
        <v>160567.21891618459</v>
      </c>
      <c r="J52" s="106">
        <v>13980.856820292815</v>
      </c>
      <c r="K52" s="106">
        <v>1697441.6629271291</v>
      </c>
      <c r="L52" s="37">
        <f t="shared" si="6"/>
        <v>14030650.929340601</v>
      </c>
      <c r="M52" s="106">
        <v>3472006.9440015391</v>
      </c>
      <c r="N52" s="106">
        <v>2557915.4187089838</v>
      </c>
      <c r="O52" s="106">
        <v>208106.81386919023</v>
      </c>
      <c r="P52" s="106">
        <v>186820.57388690612</v>
      </c>
      <c r="Q52" s="106">
        <v>1191882.1682994086</v>
      </c>
      <c r="R52" s="106">
        <v>2468445.2673956943</v>
      </c>
      <c r="S52" s="106">
        <v>260548.63373516683</v>
      </c>
      <c r="T52" s="106">
        <v>12975.686671410089</v>
      </c>
      <c r="U52" s="106">
        <v>1868169.5104377156</v>
      </c>
      <c r="V52" s="106">
        <v>769538.61772594915</v>
      </c>
      <c r="W52" s="106">
        <v>773915.42098103871</v>
      </c>
      <c r="X52" s="106">
        <v>260325.87362760003</v>
      </c>
      <c r="Y52" s="37">
        <f t="shared" si="0"/>
        <v>26041348.299566638</v>
      </c>
      <c r="Z52" s="38"/>
    </row>
  </sheetData>
  <mergeCells count="1">
    <mergeCell ref="B2:Z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2"/>
  <sheetViews>
    <sheetView rightToLeft="1" zoomScale="55" zoomScaleNormal="55" workbookViewId="0">
      <pane xSplit="3" ySplit="4" topLeftCell="D41" activePane="bottomRight" state="frozen"/>
      <selection pane="topRight" activeCell="D1" sqref="D1"/>
      <selection pane="bottomLeft" activeCell="A5" sqref="A5"/>
      <selection pane="bottomRight"/>
    </sheetView>
  </sheetViews>
  <sheetFormatPr defaultRowHeight="24" x14ac:dyDescent="0.6"/>
  <cols>
    <col min="1" max="1" width="4.7109375" style="16" customWidth="1"/>
    <col min="2" max="2" width="9" style="16" customWidth="1"/>
    <col min="3" max="3" width="7.85546875" style="16" customWidth="1"/>
    <col min="4" max="4" width="13.7109375" style="16" customWidth="1"/>
    <col min="5" max="5" width="12.42578125" style="16" customWidth="1"/>
    <col min="6" max="6" width="15.7109375" style="16" customWidth="1"/>
    <col min="7" max="7" width="10.42578125" style="16" customWidth="1"/>
    <col min="8" max="8" width="10" style="16" bestFit="1" customWidth="1"/>
    <col min="9" max="9" width="12.42578125" style="16" bestFit="1" customWidth="1"/>
    <col min="10" max="10" width="15.7109375" style="16" customWidth="1"/>
    <col min="11" max="11" width="10.85546875" style="16" customWidth="1"/>
    <col min="12" max="12" width="12.28515625" style="16" bestFit="1" customWidth="1"/>
    <col min="13" max="13" width="19.28515625" style="16" customWidth="1"/>
    <col min="14" max="14" width="10.5703125" style="16" customWidth="1"/>
    <col min="15" max="15" width="12.42578125" style="16" customWidth="1"/>
    <col min="16" max="16" width="13" style="16" customWidth="1"/>
    <col min="17" max="17" width="11.5703125" style="16" customWidth="1"/>
    <col min="18" max="18" width="9.85546875" style="16" customWidth="1"/>
    <col min="19" max="19" width="14" style="16" customWidth="1"/>
    <col min="20" max="20" width="14.42578125" style="16" customWidth="1"/>
    <col min="21" max="21" width="12.140625" style="16" customWidth="1"/>
    <col min="22" max="22" width="12.42578125" style="16" customWidth="1"/>
    <col min="23" max="23" width="14" style="16" bestFit="1" customWidth="1"/>
    <col min="24" max="24" width="14.7109375" style="16" customWidth="1"/>
    <col min="25" max="25" width="15.5703125" style="16" bestFit="1" customWidth="1"/>
    <col min="26" max="26" width="18" style="16" bestFit="1" customWidth="1"/>
    <col min="27" max="27" width="17.85546875" style="16" customWidth="1"/>
    <col min="28" max="28" width="14.85546875" style="16" bestFit="1" customWidth="1"/>
    <col min="29" max="29" width="15.5703125" style="17" bestFit="1" customWidth="1"/>
    <col min="30" max="33" width="9.140625" style="16"/>
    <col min="34" max="34" width="9.140625" style="16" customWidth="1"/>
    <col min="35" max="16384" width="9.140625" style="16"/>
  </cols>
  <sheetData>
    <row r="1" spans="1:45" ht="30.75" customHeight="1" thickBot="1" x14ac:dyDescent="0.65"/>
    <row r="2" spans="1:45" ht="30" customHeight="1" thickBot="1" x14ac:dyDescent="0.7">
      <c r="B2" s="113" t="s">
        <v>46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5"/>
      <c r="AA2" s="18"/>
    </row>
    <row r="3" spans="1:45" ht="26.25" thickBot="1" x14ac:dyDescent="0.75">
      <c r="B3" s="43" t="s">
        <v>7</v>
      </c>
      <c r="D3" s="19"/>
      <c r="E3" s="19"/>
      <c r="F3" s="20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20"/>
      <c r="AA3" s="20"/>
    </row>
    <row r="4" spans="1:45" ht="87" customHeight="1" x14ac:dyDescent="0.6">
      <c r="B4" s="21" t="s">
        <v>0</v>
      </c>
      <c r="C4" s="22" t="s">
        <v>1</v>
      </c>
      <c r="D4" s="23" t="s">
        <v>10</v>
      </c>
      <c r="E4" s="24" t="s">
        <v>11</v>
      </c>
      <c r="F4" s="23" t="s">
        <v>8</v>
      </c>
      <c r="G4" s="23" t="s">
        <v>12</v>
      </c>
      <c r="H4" s="23" t="s">
        <v>2</v>
      </c>
      <c r="I4" s="23" t="s">
        <v>13</v>
      </c>
      <c r="J4" s="23" t="s">
        <v>14</v>
      </c>
      <c r="K4" s="24" t="s">
        <v>3</v>
      </c>
      <c r="L4" s="24" t="s">
        <v>4</v>
      </c>
      <c r="M4" s="23" t="s">
        <v>15</v>
      </c>
      <c r="N4" s="23" t="s">
        <v>16</v>
      </c>
      <c r="O4" s="23" t="s">
        <v>17</v>
      </c>
      <c r="P4" s="23" t="s">
        <v>18</v>
      </c>
      <c r="Q4" s="23" t="s">
        <v>19</v>
      </c>
      <c r="R4" s="23" t="s">
        <v>20</v>
      </c>
      <c r="S4" s="23" t="s">
        <v>21</v>
      </c>
      <c r="T4" s="23" t="s">
        <v>22</v>
      </c>
      <c r="U4" s="23" t="s">
        <v>23</v>
      </c>
      <c r="V4" s="23" t="s">
        <v>24</v>
      </c>
      <c r="W4" s="23" t="s">
        <v>25</v>
      </c>
      <c r="X4" s="23" t="s">
        <v>26</v>
      </c>
      <c r="Y4" s="23" t="s">
        <v>5</v>
      </c>
      <c r="Z4" s="25" t="s">
        <v>9</v>
      </c>
      <c r="AB4" s="17"/>
      <c r="AC4" s="16"/>
    </row>
    <row r="5" spans="1:45" x14ac:dyDescent="0.6">
      <c r="A5" s="26"/>
      <c r="B5" s="27">
        <v>1390</v>
      </c>
      <c r="C5" s="28">
        <v>1</v>
      </c>
      <c r="D5" s="35">
        <v>229755.8383292027</v>
      </c>
      <c r="E5" s="35">
        <v>490048.17347317463</v>
      </c>
      <c r="F5" s="35">
        <f>+SUM(G5:K5)</f>
        <v>804921.29733655159</v>
      </c>
      <c r="G5" s="47">
        <v>20969.862069079914</v>
      </c>
      <c r="H5" s="47">
        <v>458004.04690711794</v>
      </c>
      <c r="I5" s="47">
        <v>84700.149891215828</v>
      </c>
      <c r="J5" s="47">
        <v>4849.6292801014424</v>
      </c>
      <c r="K5" s="47">
        <v>236397.60918903656</v>
      </c>
      <c r="L5" s="35">
        <f>+SUM(M5:X5)</f>
        <v>1636516.721282416</v>
      </c>
      <c r="M5" s="47">
        <v>459904.3046767257</v>
      </c>
      <c r="N5" s="47">
        <v>272482.69008171803</v>
      </c>
      <c r="O5" s="47">
        <v>31226.986334847028</v>
      </c>
      <c r="P5" s="47">
        <v>33318.687776101644</v>
      </c>
      <c r="Q5" s="47">
        <v>46888.580933519086</v>
      </c>
      <c r="R5" s="47">
        <v>361091.48222253221</v>
      </c>
      <c r="S5" s="47">
        <v>49646.047957322713</v>
      </c>
      <c r="T5" s="47">
        <v>3539.947237564626</v>
      </c>
      <c r="U5" s="47">
        <v>176214.28932514871</v>
      </c>
      <c r="V5" s="47">
        <v>74382.173840634743</v>
      </c>
      <c r="W5" s="47">
        <v>95082.191242029585</v>
      </c>
      <c r="X5" s="47">
        <v>32739.339654271826</v>
      </c>
      <c r="Y5" s="35">
        <f t="shared" ref="Y5:Y52" si="0">+D5+E5+F5+L5</f>
        <v>3161242.030421345</v>
      </c>
      <c r="Z5" s="36">
        <f>SUM(Y5:Y8)</f>
        <v>13398328.337889511</v>
      </c>
      <c r="AA5" s="105"/>
      <c r="AB5" s="34"/>
      <c r="AC5" s="7"/>
    </row>
    <row r="6" spans="1:45" x14ac:dyDescent="0.6">
      <c r="A6" s="26"/>
      <c r="B6" s="27"/>
      <c r="C6" s="28">
        <v>2</v>
      </c>
      <c r="D6" s="35">
        <v>533236.20803353656</v>
      </c>
      <c r="E6" s="35">
        <v>456055.64397217939</v>
      </c>
      <c r="F6" s="35">
        <f t="shared" ref="F6:F36" si="1">+SUM(G6:K6)</f>
        <v>864686.98594328086</v>
      </c>
      <c r="G6" s="47">
        <v>20687.634752323418</v>
      </c>
      <c r="H6" s="47">
        <v>491842.73297604499</v>
      </c>
      <c r="I6" s="47">
        <v>88692.70041865902</v>
      </c>
      <c r="J6" s="47">
        <v>5533.7707464933555</v>
      </c>
      <c r="K6" s="47">
        <v>257930.1470497601</v>
      </c>
      <c r="L6" s="35">
        <f t="shared" ref="L6:L36" si="2">+SUM(M6:X6)</f>
        <v>1815251.738217666</v>
      </c>
      <c r="M6" s="47">
        <v>468679.05043804494</v>
      </c>
      <c r="N6" s="47">
        <v>277890.77011070383</v>
      </c>
      <c r="O6" s="47">
        <v>36358.197539356559</v>
      </c>
      <c r="P6" s="47">
        <v>34948.940547785765</v>
      </c>
      <c r="Q6" s="47">
        <v>46795.983607889742</v>
      </c>
      <c r="R6" s="47">
        <v>380934.0298708867</v>
      </c>
      <c r="S6" s="47">
        <v>42996.247376833904</v>
      </c>
      <c r="T6" s="47">
        <v>4380.9359037175018</v>
      </c>
      <c r="U6" s="47">
        <v>270031.09514987527</v>
      </c>
      <c r="V6" s="47">
        <v>103186.80380033722</v>
      </c>
      <c r="W6" s="47">
        <v>112394.14129709349</v>
      </c>
      <c r="X6" s="47">
        <v>36655.542575140906</v>
      </c>
      <c r="Y6" s="35">
        <f t="shared" si="0"/>
        <v>3669230.5761666629</v>
      </c>
      <c r="Z6" s="36"/>
      <c r="AA6" s="105"/>
      <c r="AB6" s="34"/>
      <c r="AC6" s="3"/>
    </row>
    <row r="7" spans="1:45" x14ac:dyDescent="0.6">
      <c r="A7" s="26"/>
      <c r="B7" s="27"/>
      <c r="C7" s="28">
        <v>3</v>
      </c>
      <c r="D7" s="35">
        <v>295249.79380424379</v>
      </c>
      <c r="E7" s="35">
        <v>429694.17802564288</v>
      </c>
      <c r="F7" s="35">
        <f t="shared" si="1"/>
        <v>860307.34379271057</v>
      </c>
      <c r="G7" s="47">
        <v>19421.814736232729</v>
      </c>
      <c r="H7" s="47">
        <v>495184.83863460226</v>
      </c>
      <c r="I7" s="47">
        <v>91560.475089399653</v>
      </c>
      <c r="J7" s="47">
        <v>4967.8956028900593</v>
      </c>
      <c r="K7" s="47">
        <v>249172.31972958593</v>
      </c>
      <c r="L7" s="35">
        <f t="shared" si="2"/>
        <v>1700217.863664801</v>
      </c>
      <c r="M7" s="47">
        <v>463891.7128682856</v>
      </c>
      <c r="N7" s="47">
        <v>259884.26269015702</v>
      </c>
      <c r="O7" s="47">
        <v>31248.937145630745</v>
      </c>
      <c r="P7" s="47">
        <v>33492.336809786008</v>
      </c>
      <c r="Q7" s="47">
        <v>43652.127567483309</v>
      </c>
      <c r="R7" s="47">
        <v>371803.71368939633</v>
      </c>
      <c r="S7" s="47">
        <v>44504.4751404665</v>
      </c>
      <c r="T7" s="47">
        <v>3647.9990948612717</v>
      </c>
      <c r="U7" s="47">
        <v>228382.52962311479</v>
      </c>
      <c r="V7" s="47">
        <v>88792.156052725739</v>
      </c>
      <c r="W7" s="47">
        <v>99276.718390696595</v>
      </c>
      <c r="X7" s="47">
        <v>31640.894592196859</v>
      </c>
      <c r="Y7" s="35">
        <f t="shared" si="0"/>
        <v>3285469.1792873982</v>
      </c>
      <c r="Z7" s="36"/>
      <c r="AA7" s="105"/>
      <c r="AB7" s="34"/>
      <c r="AC7" s="3"/>
    </row>
    <row r="8" spans="1:45" x14ac:dyDescent="0.6">
      <c r="A8" s="26"/>
      <c r="B8" s="27"/>
      <c r="C8" s="28">
        <v>4</v>
      </c>
      <c r="D8" s="35">
        <v>31019.613966123768</v>
      </c>
      <c r="E8" s="35">
        <v>369785.13136094512</v>
      </c>
      <c r="F8" s="35">
        <f t="shared" si="1"/>
        <v>948185.3251985868</v>
      </c>
      <c r="G8" s="47">
        <v>18956.281951915822</v>
      </c>
      <c r="H8" s="47">
        <v>498496.69699039188</v>
      </c>
      <c r="I8" s="47">
        <v>100160.16675799531</v>
      </c>
      <c r="J8" s="47">
        <v>4536.1451202297785</v>
      </c>
      <c r="K8" s="47">
        <v>326036.03437805397</v>
      </c>
      <c r="L8" s="35">
        <f t="shared" si="2"/>
        <v>1933396.48148845</v>
      </c>
      <c r="M8" s="47">
        <v>473420.18372195546</v>
      </c>
      <c r="N8" s="47">
        <v>264655.3619647969</v>
      </c>
      <c r="O8" s="47">
        <v>32658.719292874383</v>
      </c>
      <c r="P8" s="47">
        <v>34282.133020480607</v>
      </c>
      <c r="Q8" s="47">
        <v>42794.988788453207</v>
      </c>
      <c r="R8" s="47">
        <v>373480.12500600884</v>
      </c>
      <c r="S8" s="47">
        <v>48981.777638384476</v>
      </c>
      <c r="T8" s="47">
        <v>2854.1648407495968</v>
      </c>
      <c r="U8" s="47">
        <v>377158.85755814129</v>
      </c>
      <c r="V8" s="47">
        <v>129344.60465292625</v>
      </c>
      <c r="W8" s="47">
        <v>115042.13743162973</v>
      </c>
      <c r="X8" s="47">
        <v>38723.427572049492</v>
      </c>
      <c r="Y8" s="35">
        <f t="shared" si="0"/>
        <v>3282386.552014106</v>
      </c>
      <c r="Z8" s="36"/>
      <c r="AA8" s="105"/>
      <c r="AB8" s="34"/>
      <c r="AC8" s="3"/>
    </row>
    <row r="9" spans="1:45" x14ac:dyDescent="0.6">
      <c r="A9" s="26"/>
      <c r="B9" s="27">
        <f>+B5+1</f>
        <v>1391</v>
      </c>
      <c r="C9" s="28">
        <v>1</v>
      </c>
      <c r="D9" s="35">
        <v>227990.19095757915</v>
      </c>
      <c r="E9" s="35">
        <v>333760.74455732189</v>
      </c>
      <c r="F9" s="35">
        <f t="shared" si="1"/>
        <v>791994.25281079987</v>
      </c>
      <c r="G9" s="47">
        <v>22028.059066664937</v>
      </c>
      <c r="H9" s="47">
        <v>468021.94030333206</v>
      </c>
      <c r="I9" s="47">
        <v>88145.451103695203</v>
      </c>
      <c r="J9" s="47">
        <v>4639.1460532384026</v>
      </c>
      <c r="K9" s="47">
        <v>209159.65628386915</v>
      </c>
      <c r="L9" s="35">
        <f t="shared" si="2"/>
        <v>1647154.8469248549</v>
      </c>
      <c r="M9" s="47">
        <v>420193.97718432016</v>
      </c>
      <c r="N9" s="47">
        <v>270673.74049249053</v>
      </c>
      <c r="O9" s="47">
        <v>29286.683669958718</v>
      </c>
      <c r="P9" s="47">
        <v>37545.531266579732</v>
      </c>
      <c r="Q9" s="47">
        <v>42566.828798843089</v>
      </c>
      <c r="R9" s="47">
        <v>385157.85422475531</v>
      </c>
      <c r="S9" s="47">
        <v>38697.257981186973</v>
      </c>
      <c r="T9" s="47">
        <v>3003.746890151981</v>
      </c>
      <c r="U9" s="47">
        <v>210135.84391109314</v>
      </c>
      <c r="V9" s="47">
        <v>83397.55328510917</v>
      </c>
      <c r="W9" s="47">
        <v>96260.823418477114</v>
      </c>
      <c r="X9" s="47">
        <v>30235.005801889154</v>
      </c>
      <c r="Y9" s="35">
        <f t="shared" si="0"/>
        <v>3000900.0352505557</v>
      </c>
      <c r="Z9" s="36">
        <f>SUM(Y9:Y12)</f>
        <v>12822311.73212979</v>
      </c>
      <c r="AA9" s="105"/>
      <c r="AB9" s="34"/>
      <c r="AC9" s="7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x14ac:dyDescent="0.6">
      <c r="A10" s="26"/>
      <c r="B10" s="27"/>
      <c r="C10" s="28">
        <v>2</v>
      </c>
      <c r="D10" s="35">
        <v>582899.66224762006</v>
      </c>
      <c r="E10" s="35">
        <v>256079.45475882792</v>
      </c>
      <c r="F10" s="35">
        <f t="shared" si="1"/>
        <v>857100.81247295777</v>
      </c>
      <c r="G10" s="47">
        <v>21225.38023708867</v>
      </c>
      <c r="H10" s="47">
        <v>483534.76457028382</v>
      </c>
      <c r="I10" s="47">
        <v>93517.685113937594</v>
      </c>
      <c r="J10" s="47">
        <v>5275.5314574518625</v>
      </c>
      <c r="K10" s="47">
        <v>253547.4510941958</v>
      </c>
      <c r="L10" s="35">
        <f t="shared" si="2"/>
        <v>1854845.0096304163</v>
      </c>
      <c r="M10" s="47">
        <v>430047.34852644498</v>
      </c>
      <c r="N10" s="47">
        <v>280536.51080916304</v>
      </c>
      <c r="O10" s="47">
        <v>32736.351780829802</v>
      </c>
      <c r="P10" s="47">
        <v>39328.044330553581</v>
      </c>
      <c r="Q10" s="47">
        <v>45608.5037525558</v>
      </c>
      <c r="R10" s="47">
        <v>399144.92235097213</v>
      </c>
      <c r="S10" s="47">
        <v>35844.262631803336</v>
      </c>
      <c r="T10" s="47">
        <v>3395.1914274787146</v>
      </c>
      <c r="U10" s="47">
        <v>326711.33833357418</v>
      </c>
      <c r="V10" s="47">
        <v>114032.12285835983</v>
      </c>
      <c r="W10" s="47">
        <v>110724.31380491027</v>
      </c>
      <c r="X10" s="47">
        <v>36736.099023770592</v>
      </c>
      <c r="Y10" s="35">
        <f t="shared" si="0"/>
        <v>3550924.9391098218</v>
      </c>
      <c r="Z10" s="36"/>
      <c r="AA10" s="105"/>
      <c r="AB10" s="34"/>
      <c r="AC10" s="8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x14ac:dyDescent="0.6">
      <c r="A11" s="26"/>
      <c r="B11" s="27"/>
      <c r="C11" s="28">
        <v>3</v>
      </c>
      <c r="D11" s="35">
        <v>303253.06883314811</v>
      </c>
      <c r="E11" s="35">
        <v>289486.32034836762</v>
      </c>
      <c r="F11" s="35">
        <f t="shared" si="1"/>
        <v>810758.89757519157</v>
      </c>
      <c r="G11" s="47">
        <v>18289.247540391567</v>
      </c>
      <c r="H11" s="47">
        <v>452416.45986015949</v>
      </c>
      <c r="I11" s="47">
        <v>89482.80944634747</v>
      </c>
      <c r="J11" s="47">
        <v>4953.5634535784538</v>
      </c>
      <c r="K11" s="47">
        <v>245616.81727471462</v>
      </c>
      <c r="L11" s="35">
        <f t="shared" si="2"/>
        <v>1755174.0312694502</v>
      </c>
      <c r="M11" s="47">
        <v>405685.99525346461</v>
      </c>
      <c r="N11" s="47">
        <v>271675.36029720912</v>
      </c>
      <c r="O11" s="47">
        <v>28504.461715738402</v>
      </c>
      <c r="P11" s="47">
        <v>37460.228254084133</v>
      </c>
      <c r="Q11" s="47">
        <v>48589.196072326748</v>
      </c>
      <c r="R11" s="47">
        <v>397715.86159912864</v>
      </c>
      <c r="S11" s="47">
        <v>48643.973540574938</v>
      </c>
      <c r="T11" s="47">
        <v>2338.4314310331147</v>
      </c>
      <c r="U11" s="47">
        <v>281028.42531848571</v>
      </c>
      <c r="V11" s="47">
        <v>105090.53518632658</v>
      </c>
      <c r="W11" s="47">
        <v>97983.342697882967</v>
      </c>
      <c r="X11" s="47">
        <v>30458.219903194698</v>
      </c>
      <c r="Y11" s="35">
        <f t="shared" si="0"/>
        <v>3158672.3180261576</v>
      </c>
      <c r="Z11" s="36"/>
      <c r="AA11" s="105"/>
      <c r="AB11" s="34"/>
      <c r="AC11" s="8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x14ac:dyDescent="0.6">
      <c r="A12" s="26"/>
      <c r="B12" s="27"/>
      <c r="C12" s="28">
        <v>4</v>
      </c>
      <c r="D12" s="35">
        <v>29589.150039668948</v>
      </c>
      <c r="E12" s="35">
        <v>289888.59279276378</v>
      </c>
      <c r="F12" s="35">
        <f t="shared" si="1"/>
        <v>893994.53522665799</v>
      </c>
      <c r="G12" s="47">
        <v>20513.224275296936</v>
      </c>
      <c r="H12" s="47">
        <v>456123.45168105018</v>
      </c>
      <c r="I12" s="47">
        <v>97725.299808056661</v>
      </c>
      <c r="J12" s="47">
        <v>5620.9872097329662</v>
      </c>
      <c r="K12" s="47">
        <v>314011.57225252123</v>
      </c>
      <c r="L12" s="35">
        <f t="shared" si="2"/>
        <v>1898342.1616841641</v>
      </c>
      <c r="M12" s="47">
        <v>454001.97216097754</v>
      </c>
      <c r="N12" s="47">
        <v>270594.65154263313</v>
      </c>
      <c r="O12" s="47">
        <v>31271.962459268401</v>
      </c>
      <c r="P12" s="47">
        <v>37739.025237409689</v>
      </c>
      <c r="Q12" s="47">
        <v>49815.870990051284</v>
      </c>
      <c r="R12" s="47">
        <v>436941.42521787877</v>
      </c>
      <c r="S12" s="47">
        <v>43188.697618184633</v>
      </c>
      <c r="T12" s="47">
        <v>3113.6304423815004</v>
      </c>
      <c r="U12" s="47">
        <v>309511.25541474513</v>
      </c>
      <c r="V12" s="47">
        <v>111589.8853374333</v>
      </c>
      <c r="W12" s="47">
        <v>109812.80945150484</v>
      </c>
      <c r="X12" s="47">
        <v>40760.975811695709</v>
      </c>
      <c r="Y12" s="35">
        <f t="shared" si="0"/>
        <v>3111814.4397432548</v>
      </c>
      <c r="Z12" s="36"/>
      <c r="AA12" s="105"/>
      <c r="AB12" s="34"/>
      <c r="AC12" s="8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x14ac:dyDescent="0.6">
      <c r="A13" s="26"/>
      <c r="B13" s="27">
        <f>+B9+1</f>
        <v>1392</v>
      </c>
      <c r="C13" s="28">
        <v>1</v>
      </c>
      <c r="D13" s="35">
        <v>242887.95157584912</v>
      </c>
      <c r="E13" s="35">
        <v>287094.77375799051</v>
      </c>
      <c r="F13" s="35">
        <f t="shared" si="1"/>
        <v>741447.46921465779</v>
      </c>
      <c r="G13" s="47">
        <v>23582.095622706085</v>
      </c>
      <c r="H13" s="47">
        <v>428147.91814102634</v>
      </c>
      <c r="I13" s="47">
        <v>86814.148968985945</v>
      </c>
      <c r="J13" s="47">
        <v>5176.8701532963059</v>
      </c>
      <c r="K13" s="47">
        <v>197726.43632864306</v>
      </c>
      <c r="L13" s="35">
        <f t="shared" si="2"/>
        <v>1757744.120818289</v>
      </c>
      <c r="M13" s="47">
        <v>403497.71138239256</v>
      </c>
      <c r="N13" s="47">
        <v>263491.38795471319</v>
      </c>
      <c r="O13" s="47">
        <v>29014.04443775845</v>
      </c>
      <c r="P13" s="47">
        <v>38598.718066477246</v>
      </c>
      <c r="Q13" s="47">
        <v>49775.170281111139</v>
      </c>
      <c r="R13" s="47">
        <v>419534.25878914195</v>
      </c>
      <c r="S13" s="47">
        <v>38796.786178220136</v>
      </c>
      <c r="T13" s="47">
        <v>2477.9027661738214</v>
      </c>
      <c r="U13" s="47">
        <v>266713.87132014945</v>
      </c>
      <c r="V13" s="47">
        <v>101398.33448992275</v>
      </c>
      <c r="W13" s="47">
        <v>112385.14880464724</v>
      </c>
      <c r="X13" s="47">
        <v>32060.786347581332</v>
      </c>
      <c r="Y13" s="35">
        <f t="shared" si="0"/>
        <v>3029174.3153667864</v>
      </c>
      <c r="Z13" s="36">
        <f>SUM(Y13:Y16)</f>
        <v>12611064.03517127</v>
      </c>
      <c r="AA13" s="105"/>
      <c r="AB13" s="34"/>
      <c r="AC13" s="7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x14ac:dyDescent="0.6">
      <c r="A14" s="26"/>
      <c r="B14" s="27"/>
      <c r="C14" s="28">
        <v>2</v>
      </c>
      <c r="D14" s="35">
        <v>618002.48786943604</v>
      </c>
      <c r="E14" s="35">
        <v>271758.07204665523</v>
      </c>
      <c r="F14" s="35">
        <f t="shared" si="1"/>
        <v>794318.97804381256</v>
      </c>
      <c r="G14" s="47">
        <v>24631.756854771207</v>
      </c>
      <c r="H14" s="47">
        <v>450350.1252126061</v>
      </c>
      <c r="I14" s="47">
        <v>95570.866521517863</v>
      </c>
      <c r="J14" s="47">
        <v>5781.7172773614802</v>
      </c>
      <c r="K14" s="47">
        <v>217984.512177556</v>
      </c>
      <c r="L14" s="35">
        <f t="shared" si="2"/>
        <v>1780579.5628524791</v>
      </c>
      <c r="M14" s="47">
        <v>437037.40567784954</v>
      </c>
      <c r="N14" s="47">
        <v>270952.70275201392</v>
      </c>
      <c r="O14" s="47">
        <v>27212.431250223359</v>
      </c>
      <c r="P14" s="47">
        <v>40047.16979680345</v>
      </c>
      <c r="Q14" s="47">
        <v>50109.918069460524</v>
      </c>
      <c r="R14" s="47">
        <v>397852.51298734488</v>
      </c>
      <c r="S14" s="47">
        <v>38116.487486076876</v>
      </c>
      <c r="T14" s="47">
        <v>3288.9618945158131</v>
      </c>
      <c r="U14" s="47">
        <v>274569.60353221121</v>
      </c>
      <c r="V14" s="47">
        <v>101964.86391329938</v>
      </c>
      <c r="W14" s="47">
        <v>104927.72138432963</v>
      </c>
      <c r="X14" s="47">
        <v>34499.784108350534</v>
      </c>
      <c r="Y14" s="35">
        <f t="shared" si="0"/>
        <v>3464659.100812383</v>
      </c>
      <c r="Z14" s="36"/>
      <c r="AA14" s="105"/>
      <c r="AB14" s="34"/>
      <c r="AC14" s="3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x14ac:dyDescent="0.6">
      <c r="A15" s="26"/>
      <c r="B15" s="27"/>
      <c r="C15" s="28">
        <v>3</v>
      </c>
      <c r="D15" s="35">
        <v>312773.34707872546</v>
      </c>
      <c r="E15" s="35">
        <v>263752.92125339026</v>
      </c>
      <c r="F15" s="35">
        <f t="shared" si="1"/>
        <v>780402.61705801787</v>
      </c>
      <c r="G15" s="47">
        <v>22485.857759603779</v>
      </c>
      <c r="H15" s="47">
        <v>432762.32728465117</v>
      </c>
      <c r="I15" s="47">
        <v>93495.820600212726</v>
      </c>
      <c r="J15" s="47">
        <v>5002.1389809084612</v>
      </c>
      <c r="K15" s="47">
        <v>226656.47243264178</v>
      </c>
      <c r="L15" s="35">
        <f t="shared" si="2"/>
        <v>1706216.7596084417</v>
      </c>
      <c r="M15" s="47">
        <v>412572.53333890106</v>
      </c>
      <c r="N15" s="47">
        <v>267209.7307882522</v>
      </c>
      <c r="O15" s="47">
        <v>25311.869398442337</v>
      </c>
      <c r="P15" s="47">
        <v>38285.160856549504</v>
      </c>
      <c r="Q15" s="47">
        <v>55467.681185466936</v>
      </c>
      <c r="R15" s="47">
        <v>371919.33772853069</v>
      </c>
      <c r="S15" s="47">
        <v>34246.305894297344</v>
      </c>
      <c r="T15" s="47">
        <v>2582.209287007498</v>
      </c>
      <c r="U15" s="47">
        <v>271252.88931426889</v>
      </c>
      <c r="V15" s="47">
        <v>100167.1013098149</v>
      </c>
      <c r="W15" s="47">
        <v>99469.807754090638</v>
      </c>
      <c r="X15" s="47">
        <v>27732.132752819656</v>
      </c>
      <c r="Y15" s="35">
        <f t="shared" si="0"/>
        <v>3063145.6449985756</v>
      </c>
      <c r="Z15" s="36"/>
      <c r="AA15" s="105"/>
      <c r="AB15" s="34"/>
      <c r="AC15" s="3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x14ac:dyDescent="0.6">
      <c r="A16" s="26"/>
      <c r="B16" s="27"/>
      <c r="C16" s="28">
        <v>4</v>
      </c>
      <c r="D16" s="35">
        <v>31090.5784896765</v>
      </c>
      <c r="E16" s="35">
        <v>285773.70242148609</v>
      </c>
      <c r="F16" s="35">
        <f t="shared" si="1"/>
        <v>839835.16754920571</v>
      </c>
      <c r="G16" s="47">
        <v>21873.75487130992</v>
      </c>
      <c r="H16" s="47">
        <v>446742.15018870478</v>
      </c>
      <c r="I16" s="47">
        <v>100090.08335624276</v>
      </c>
      <c r="J16" s="47">
        <v>5950.2366096189644</v>
      </c>
      <c r="K16" s="47">
        <v>265178.94252332923</v>
      </c>
      <c r="L16" s="35">
        <f t="shared" si="2"/>
        <v>1897385.5255331567</v>
      </c>
      <c r="M16" s="47">
        <v>416016.25865986536</v>
      </c>
      <c r="N16" s="47">
        <v>265607.16919865762</v>
      </c>
      <c r="O16" s="47">
        <v>25002.0601909865</v>
      </c>
      <c r="P16" s="47">
        <v>39007.320944394181</v>
      </c>
      <c r="Q16" s="47">
        <v>59449.13659978973</v>
      </c>
      <c r="R16" s="47">
        <v>384955.95711031032</v>
      </c>
      <c r="S16" s="47">
        <v>44397.682693769893</v>
      </c>
      <c r="T16" s="47">
        <v>2598.7667338601009</v>
      </c>
      <c r="U16" s="47">
        <v>365934.96939431882</v>
      </c>
      <c r="V16" s="47">
        <v>126127.55485661278</v>
      </c>
      <c r="W16" s="47">
        <v>131210.77350680807</v>
      </c>
      <c r="X16" s="47">
        <v>37077.875643783351</v>
      </c>
      <c r="Y16" s="35">
        <f t="shared" si="0"/>
        <v>3054084.9739935249</v>
      </c>
      <c r="Z16" s="36"/>
      <c r="AA16" s="105"/>
      <c r="AB16" s="34"/>
      <c r="AC16" s="3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x14ac:dyDescent="0.6">
      <c r="A17" s="26"/>
      <c r="B17" s="27">
        <f>+B13+1</f>
        <v>1393</v>
      </c>
      <c r="C17" s="28">
        <v>1</v>
      </c>
      <c r="D17" s="35">
        <v>283814.28548211092</v>
      </c>
      <c r="E17" s="35">
        <v>296646.57323492866</v>
      </c>
      <c r="F17" s="35">
        <f t="shared" si="1"/>
        <v>769548.11926338018</v>
      </c>
      <c r="G17" s="47">
        <v>21757.030443958847</v>
      </c>
      <c r="H17" s="47">
        <v>465538.97992171854</v>
      </c>
      <c r="I17" s="47">
        <v>97399.661965522013</v>
      </c>
      <c r="J17" s="47">
        <v>5592.2906842161856</v>
      </c>
      <c r="K17" s="47">
        <v>179260.15624796462</v>
      </c>
      <c r="L17" s="35">
        <f t="shared" si="2"/>
        <v>1814539.721479652</v>
      </c>
      <c r="M17" s="47">
        <v>389325.84342057991</v>
      </c>
      <c r="N17" s="47">
        <v>264497.06653509982</v>
      </c>
      <c r="O17" s="47">
        <v>27732.252486544752</v>
      </c>
      <c r="P17" s="47">
        <v>40570.536894356657</v>
      </c>
      <c r="Q17" s="47">
        <v>55383.224901252797</v>
      </c>
      <c r="R17" s="47">
        <v>441307.72005431441</v>
      </c>
      <c r="S17" s="47">
        <v>38045.166922229</v>
      </c>
      <c r="T17" s="47">
        <v>2764.1152032332898</v>
      </c>
      <c r="U17" s="47">
        <v>289609.51841062156</v>
      </c>
      <c r="V17" s="47">
        <v>109509.4768225091</v>
      </c>
      <c r="W17" s="47">
        <v>126571.72748092323</v>
      </c>
      <c r="X17" s="47">
        <v>29223.07234798721</v>
      </c>
      <c r="Y17" s="35">
        <f t="shared" si="0"/>
        <v>3164548.6994600715</v>
      </c>
      <c r="Z17" s="36">
        <f>SUM(Y17:Y20)</f>
        <v>13047443.213554289</v>
      </c>
      <c r="AA17" s="105"/>
      <c r="AB17" s="34"/>
      <c r="AC17" s="7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x14ac:dyDescent="0.6">
      <c r="A18" s="26"/>
      <c r="B18" s="27"/>
      <c r="C18" s="28">
        <v>2</v>
      </c>
      <c r="D18" s="35">
        <v>656126.58023317344</v>
      </c>
      <c r="E18" s="35">
        <v>289613.49533423799</v>
      </c>
      <c r="F18" s="35">
        <f t="shared" si="1"/>
        <v>870495.32130536227</v>
      </c>
      <c r="G18" s="47">
        <v>22362.720503204335</v>
      </c>
      <c r="H18" s="47">
        <v>479913.51994490071</v>
      </c>
      <c r="I18" s="47">
        <v>106521.02875148345</v>
      </c>
      <c r="J18" s="47">
        <v>5881.1801115118169</v>
      </c>
      <c r="K18" s="47">
        <v>255816.87199426198</v>
      </c>
      <c r="L18" s="35">
        <f t="shared" si="2"/>
        <v>1853061.5222476737</v>
      </c>
      <c r="M18" s="47">
        <v>424371.69149061531</v>
      </c>
      <c r="N18" s="47">
        <v>275575.9818527702</v>
      </c>
      <c r="O18" s="47">
        <v>32397.07620546157</v>
      </c>
      <c r="P18" s="47">
        <v>41520.780333264222</v>
      </c>
      <c r="Q18" s="47">
        <v>53821.459760623766</v>
      </c>
      <c r="R18" s="47">
        <v>417486.52541395061</v>
      </c>
      <c r="S18" s="47">
        <v>43875.73670489691</v>
      </c>
      <c r="T18" s="47">
        <v>2932.067129205298</v>
      </c>
      <c r="U18" s="47">
        <v>290760.53244170797</v>
      </c>
      <c r="V18" s="47">
        <v>110715.93240915569</v>
      </c>
      <c r="W18" s="47">
        <v>124795.65020558206</v>
      </c>
      <c r="X18" s="47">
        <v>34808.088300439915</v>
      </c>
      <c r="Y18" s="35">
        <f t="shared" si="0"/>
        <v>3669296.9191204477</v>
      </c>
      <c r="Z18" s="36"/>
      <c r="AA18" s="105"/>
      <c r="AB18" s="34"/>
      <c r="AC18" s="8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x14ac:dyDescent="0.6">
      <c r="A19" s="26"/>
      <c r="B19" s="27"/>
      <c r="C19" s="28">
        <v>3</v>
      </c>
      <c r="D19" s="35">
        <v>331335.94122176827</v>
      </c>
      <c r="E19" s="35">
        <v>274669.22298670246</v>
      </c>
      <c r="F19" s="35">
        <f t="shared" si="1"/>
        <v>840883.10167516046</v>
      </c>
      <c r="G19" s="47">
        <v>22670.391010811014</v>
      </c>
      <c r="H19" s="47">
        <v>459827.45497044874</v>
      </c>
      <c r="I19" s="47">
        <v>99103.151276616394</v>
      </c>
      <c r="J19" s="47">
        <v>5537.9240582688208</v>
      </c>
      <c r="K19" s="47">
        <v>253744.18035901553</v>
      </c>
      <c r="L19" s="35">
        <f t="shared" si="2"/>
        <v>1760418.8877106013</v>
      </c>
      <c r="M19" s="47">
        <v>412141.74715502089</v>
      </c>
      <c r="N19" s="47">
        <v>267928.05484613572</v>
      </c>
      <c r="O19" s="47">
        <v>29888.077743731676</v>
      </c>
      <c r="P19" s="47">
        <v>39510.979970632856</v>
      </c>
      <c r="Q19" s="47">
        <v>52215.294295051266</v>
      </c>
      <c r="R19" s="47">
        <v>415065.07124449022</v>
      </c>
      <c r="S19" s="47">
        <v>38771.790766343547</v>
      </c>
      <c r="T19" s="47">
        <v>2925.3124735011766</v>
      </c>
      <c r="U19" s="47">
        <v>255464.78022359847</v>
      </c>
      <c r="V19" s="47">
        <v>98692.066515605256</v>
      </c>
      <c r="W19" s="47">
        <v>116686.44014297629</v>
      </c>
      <c r="X19" s="47">
        <v>31129.272333514076</v>
      </c>
      <c r="Y19" s="35">
        <f t="shared" si="0"/>
        <v>3207307.1535942322</v>
      </c>
      <c r="Z19" s="36"/>
      <c r="AA19" s="105"/>
      <c r="AB19" s="34"/>
      <c r="AC19" s="8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x14ac:dyDescent="0.6">
      <c r="A20" s="26"/>
      <c r="B20" s="27"/>
      <c r="C20" s="28">
        <v>4</v>
      </c>
      <c r="D20" s="35">
        <v>33463.887457451143</v>
      </c>
      <c r="E20" s="35">
        <v>274248.79706681188</v>
      </c>
      <c r="F20" s="35">
        <f t="shared" si="1"/>
        <v>816784.7906750947</v>
      </c>
      <c r="G20" s="47">
        <v>26114.22093277545</v>
      </c>
      <c r="H20" s="47">
        <v>475469.27747444174</v>
      </c>
      <c r="I20" s="47">
        <v>108699.95121449602</v>
      </c>
      <c r="J20" s="47">
        <v>5642.9908083265391</v>
      </c>
      <c r="K20" s="47">
        <v>200858.35024505496</v>
      </c>
      <c r="L20" s="35">
        <f t="shared" si="2"/>
        <v>1881792.9661801802</v>
      </c>
      <c r="M20" s="47">
        <v>425531.64831256628</v>
      </c>
      <c r="N20" s="47">
        <v>273983.38865167066</v>
      </c>
      <c r="O20" s="47">
        <v>26055.038630170617</v>
      </c>
      <c r="P20" s="47">
        <v>40934.029888810881</v>
      </c>
      <c r="Q20" s="47">
        <v>55885.152341713154</v>
      </c>
      <c r="R20" s="47">
        <v>396315.46777077665</v>
      </c>
      <c r="S20" s="47">
        <v>42103.450798254176</v>
      </c>
      <c r="T20" s="47">
        <v>3309.0178078393551</v>
      </c>
      <c r="U20" s="47">
        <v>327403.31483392743</v>
      </c>
      <c r="V20" s="47">
        <v>113641.82107697675</v>
      </c>
      <c r="W20" s="47">
        <v>138847.62565707264</v>
      </c>
      <c r="X20" s="47">
        <v>37783.010410401039</v>
      </c>
      <c r="Y20" s="35">
        <f t="shared" si="0"/>
        <v>3006290.4413795378</v>
      </c>
      <c r="Z20" s="36"/>
      <c r="AA20" s="105"/>
      <c r="AB20" s="34"/>
      <c r="AC20" s="8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x14ac:dyDescent="0.6">
      <c r="A21" s="26"/>
      <c r="B21" s="27">
        <f>+B17+1</f>
        <v>1394</v>
      </c>
      <c r="C21" s="28">
        <v>1</v>
      </c>
      <c r="D21" s="35">
        <v>321045.35140339826</v>
      </c>
      <c r="E21" s="35">
        <v>302184.85521614557</v>
      </c>
      <c r="F21" s="35">
        <f t="shared" si="1"/>
        <v>717685.54996957141</v>
      </c>
      <c r="G21" s="47">
        <v>28635.441720566072</v>
      </c>
      <c r="H21" s="47">
        <v>421783.59468940587</v>
      </c>
      <c r="I21" s="47">
        <v>107083.69354547917</v>
      </c>
      <c r="J21" s="47">
        <v>5616.1861260576552</v>
      </c>
      <c r="K21" s="47">
        <v>154566.6338880627</v>
      </c>
      <c r="L21" s="35">
        <f t="shared" si="2"/>
        <v>1801366.334824315</v>
      </c>
      <c r="M21" s="47">
        <v>380109.1141395967</v>
      </c>
      <c r="N21" s="47">
        <v>250551.66730970988</v>
      </c>
      <c r="O21" s="47">
        <v>30567.295390370178</v>
      </c>
      <c r="P21" s="47">
        <v>38630.777665725931</v>
      </c>
      <c r="Q21" s="47">
        <v>56005.786246963595</v>
      </c>
      <c r="R21" s="47">
        <v>472788.29758640245</v>
      </c>
      <c r="S21" s="47">
        <v>42723.080683866327</v>
      </c>
      <c r="T21" s="47">
        <v>3950.5712588697347</v>
      </c>
      <c r="U21" s="47">
        <v>268956.35055096739</v>
      </c>
      <c r="V21" s="47">
        <v>101019.63729669753</v>
      </c>
      <c r="W21" s="47">
        <v>125907.89098560049</v>
      </c>
      <c r="X21" s="47">
        <v>30155.865709545084</v>
      </c>
      <c r="Y21" s="35">
        <f t="shared" si="0"/>
        <v>3142282.0914134299</v>
      </c>
      <c r="Z21" s="36">
        <f>SUM(Y21:Y24)</f>
        <v>12812552.813660815</v>
      </c>
      <c r="AA21" s="105"/>
      <c r="AB21" s="34"/>
      <c r="AC21" s="7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x14ac:dyDescent="0.6">
      <c r="A22" s="26"/>
      <c r="B22" s="27"/>
      <c r="C22" s="28">
        <v>2</v>
      </c>
      <c r="D22" s="35">
        <v>663462.23933467572</v>
      </c>
      <c r="E22" s="35">
        <v>303827.9686578408</v>
      </c>
      <c r="F22" s="35">
        <f t="shared" si="1"/>
        <v>793374.55048060766</v>
      </c>
      <c r="G22" s="47">
        <v>31802.204212352448</v>
      </c>
      <c r="H22" s="47">
        <v>443494.98032526957</v>
      </c>
      <c r="I22" s="47">
        <v>108077.1597257812</v>
      </c>
      <c r="J22" s="47">
        <v>7028.726956741195</v>
      </c>
      <c r="K22" s="47">
        <v>202971.47926046324</v>
      </c>
      <c r="L22" s="35">
        <f t="shared" si="2"/>
        <v>1788063.1113898049</v>
      </c>
      <c r="M22" s="47">
        <v>377752.06227159279</v>
      </c>
      <c r="N22" s="47">
        <v>260229.87793594206</v>
      </c>
      <c r="O22" s="47">
        <v>27275.90647822704</v>
      </c>
      <c r="P22" s="47">
        <v>39310.017565752634</v>
      </c>
      <c r="Q22" s="47">
        <v>61326.865129389291</v>
      </c>
      <c r="R22" s="47">
        <v>427658.28336026962</v>
      </c>
      <c r="S22" s="47">
        <v>47341.214308390568</v>
      </c>
      <c r="T22" s="47">
        <v>4171.4760230331958</v>
      </c>
      <c r="U22" s="47">
        <v>281303.98841481289</v>
      </c>
      <c r="V22" s="47">
        <v>102128.20332601375</v>
      </c>
      <c r="W22" s="47">
        <v>127473.73652861879</v>
      </c>
      <c r="X22" s="47">
        <v>32091.480047762172</v>
      </c>
      <c r="Y22" s="35">
        <f t="shared" si="0"/>
        <v>3548727.869862929</v>
      </c>
      <c r="Z22" s="36"/>
      <c r="AA22" s="105"/>
      <c r="AB22" s="34"/>
      <c r="AC22" s="3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x14ac:dyDescent="0.6">
      <c r="A23" s="26"/>
      <c r="B23" s="27"/>
      <c r="C23" s="28">
        <v>3</v>
      </c>
      <c r="D23" s="35">
        <v>322399.64099436457</v>
      </c>
      <c r="E23" s="35">
        <v>281665.61567886168</v>
      </c>
      <c r="F23" s="35">
        <f t="shared" si="1"/>
        <v>748989.42012180353</v>
      </c>
      <c r="G23" s="47">
        <v>30959.480182873544</v>
      </c>
      <c r="H23" s="47">
        <v>415713.84082990285</v>
      </c>
      <c r="I23" s="47">
        <v>106435.05489413599</v>
      </c>
      <c r="J23" s="47">
        <v>5117.272601511534</v>
      </c>
      <c r="K23" s="47">
        <v>190763.77161337959</v>
      </c>
      <c r="L23" s="35">
        <f t="shared" si="2"/>
        <v>1693089.6529512496</v>
      </c>
      <c r="M23" s="47">
        <v>381167.53764419275</v>
      </c>
      <c r="N23" s="47">
        <v>251211.7400395963</v>
      </c>
      <c r="O23" s="47">
        <v>25794.571546623843</v>
      </c>
      <c r="P23" s="47">
        <v>38776.113428665718</v>
      </c>
      <c r="Q23" s="47">
        <v>63394.517967036561</v>
      </c>
      <c r="R23" s="47">
        <v>404398.04939035687</v>
      </c>
      <c r="S23" s="47">
        <v>41766.457553023531</v>
      </c>
      <c r="T23" s="47">
        <v>3002.1568881074445</v>
      </c>
      <c r="U23" s="47">
        <v>243870.56730494209</v>
      </c>
      <c r="V23" s="47">
        <v>90541.547672579851</v>
      </c>
      <c r="W23" s="47">
        <v>123872.70893992444</v>
      </c>
      <c r="X23" s="47">
        <v>25293.684576200241</v>
      </c>
      <c r="Y23" s="35">
        <f t="shared" si="0"/>
        <v>3046144.3297462794</v>
      </c>
      <c r="Z23" s="36"/>
      <c r="AA23" s="105"/>
      <c r="AB23" s="34"/>
      <c r="AC23" s="3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x14ac:dyDescent="0.6">
      <c r="A24" s="26"/>
      <c r="B24" s="27"/>
      <c r="C24" s="28">
        <v>4</v>
      </c>
      <c r="D24" s="35">
        <v>36503.116460294004</v>
      </c>
      <c r="E24" s="35">
        <v>318124.17254122405</v>
      </c>
      <c r="F24" s="35">
        <f t="shared" si="1"/>
        <v>757912.03611177218</v>
      </c>
      <c r="G24" s="47">
        <v>33107.042347446826</v>
      </c>
      <c r="H24" s="47">
        <v>446462.94323967275</v>
      </c>
      <c r="I24" s="47">
        <v>110053.85756915022</v>
      </c>
      <c r="J24" s="47">
        <v>5506.376848454328</v>
      </c>
      <c r="K24" s="47">
        <v>162781.8161070481</v>
      </c>
      <c r="L24" s="35">
        <f t="shared" si="2"/>
        <v>1962859.1975248861</v>
      </c>
      <c r="M24" s="47">
        <v>416396.34794731636</v>
      </c>
      <c r="N24" s="47">
        <v>254301.18442831241</v>
      </c>
      <c r="O24" s="47">
        <v>24418.253020680095</v>
      </c>
      <c r="P24" s="47">
        <v>41827.45474435811</v>
      </c>
      <c r="Q24" s="47">
        <v>82730.571925626573</v>
      </c>
      <c r="R24" s="47">
        <v>387697.17181737686</v>
      </c>
      <c r="S24" s="47">
        <v>50086.966180464922</v>
      </c>
      <c r="T24" s="47">
        <v>2834.9155645663168</v>
      </c>
      <c r="U24" s="47">
        <v>385905.4998104652</v>
      </c>
      <c r="V24" s="47">
        <v>129476.79976586478</v>
      </c>
      <c r="W24" s="47">
        <v>151456.14363337317</v>
      </c>
      <c r="X24" s="47">
        <v>35727.888686481136</v>
      </c>
      <c r="Y24" s="35">
        <f t="shared" si="0"/>
        <v>3075398.5226381766</v>
      </c>
      <c r="Z24" s="36"/>
      <c r="AA24" s="105"/>
      <c r="AB24" s="34"/>
      <c r="AC24" s="3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x14ac:dyDescent="0.6">
      <c r="A25" s="26"/>
      <c r="B25" s="27">
        <f>+B21+1</f>
        <v>1395</v>
      </c>
      <c r="C25" s="28">
        <v>1</v>
      </c>
      <c r="D25" s="35">
        <v>333042.26041342592</v>
      </c>
      <c r="E25" s="35">
        <v>479260.66487670451</v>
      </c>
      <c r="F25" s="35">
        <f t="shared" si="1"/>
        <v>687445.53388621018</v>
      </c>
      <c r="G25" s="47">
        <v>30967.45012053179</v>
      </c>
      <c r="H25" s="47">
        <v>421389.77000276424</v>
      </c>
      <c r="I25" s="47">
        <v>109800.93336705136</v>
      </c>
      <c r="J25" s="47">
        <v>5540.2123690957369</v>
      </c>
      <c r="K25" s="47">
        <v>119747.16802676709</v>
      </c>
      <c r="L25" s="35">
        <f t="shared" si="2"/>
        <v>1781888.4050798365</v>
      </c>
      <c r="M25" s="47">
        <v>360488.94852668565</v>
      </c>
      <c r="N25" s="47">
        <v>255795.07033613967</v>
      </c>
      <c r="O25" s="47">
        <v>25607.13950530066</v>
      </c>
      <c r="P25" s="47">
        <v>43038.65877999954</v>
      </c>
      <c r="Q25" s="47">
        <v>82285.675933561783</v>
      </c>
      <c r="R25" s="47">
        <v>479082.76344090648</v>
      </c>
      <c r="S25" s="47">
        <v>43900.179244743988</v>
      </c>
      <c r="T25" s="47">
        <v>3766.0537754285151</v>
      </c>
      <c r="U25" s="47">
        <v>239240.93760335754</v>
      </c>
      <c r="V25" s="47">
        <v>96278.224608304154</v>
      </c>
      <c r="W25" s="47">
        <v>125936.87529522041</v>
      </c>
      <c r="X25" s="47">
        <v>26467.878030188236</v>
      </c>
      <c r="Y25" s="35">
        <f t="shared" si="0"/>
        <v>3281636.8642561771</v>
      </c>
      <c r="Z25" s="36">
        <f>SUM(Y25:Y28)</f>
        <v>13929695.321541196</v>
      </c>
      <c r="AA25" s="105"/>
      <c r="AB25" s="34"/>
      <c r="AC25" s="7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x14ac:dyDescent="0.6">
      <c r="A26" s="26"/>
      <c r="B26" s="27"/>
      <c r="C26" s="28">
        <v>2</v>
      </c>
      <c r="D26" s="35">
        <v>723283.30313989636</v>
      </c>
      <c r="E26" s="35">
        <v>464619.89035827364</v>
      </c>
      <c r="F26" s="35">
        <f t="shared" si="1"/>
        <v>797669.90559520863</v>
      </c>
      <c r="G26" s="47">
        <v>30610.959583499658</v>
      </c>
      <c r="H26" s="47">
        <v>461528.02054679178</v>
      </c>
      <c r="I26" s="47">
        <v>116797.98972709294</v>
      </c>
      <c r="J26" s="47">
        <v>6860.8299226928775</v>
      </c>
      <c r="K26" s="47">
        <v>181872.10581513145</v>
      </c>
      <c r="L26" s="35">
        <f t="shared" si="2"/>
        <v>1929004.5829767275</v>
      </c>
      <c r="M26" s="47">
        <v>403200.01720448217</v>
      </c>
      <c r="N26" s="47">
        <v>275820.81090169708</v>
      </c>
      <c r="O26" s="47">
        <v>28674.042066705853</v>
      </c>
      <c r="P26" s="47">
        <v>46199.578021172369</v>
      </c>
      <c r="Q26" s="47">
        <v>87326.298878104062</v>
      </c>
      <c r="R26" s="47">
        <v>437745.03482883528</v>
      </c>
      <c r="S26" s="47">
        <v>43826.085448574842</v>
      </c>
      <c r="T26" s="47">
        <v>3868.5394687250623</v>
      </c>
      <c r="U26" s="47">
        <v>307907.78793545673</v>
      </c>
      <c r="V26" s="47">
        <v>122062.62737001665</v>
      </c>
      <c r="W26" s="47">
        <v>139457.94003397334</v>
      </c>
      <c r="X26" s="47">
        <v>32915.820818984117</v>
      </c>
      <c r="Y26" s="35">
        <f t="shared" si="0"/>
        <v>3914577.6820701063</v>
      </c>
      <c r="Z26" s="36"/>
      <c r="AA26" s="105"/>
      <c r="AB26" s="34"/>
      <c r="AC26" s="8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x14ac:dyDescent="0.6">
      <c r="A27" s="26"/>
      <c r="B27" s="27"/>
      <c r="C27" s="28">
        <v>3</v>
      </c>
      <c r="D27" s="35">
        <v>320210.67676691874</v>
      </c>
      <c r="E27" s="35">
        <v>459862.5429311464</v>
      </c>
      <c r="F27" s="35">
        <f t="shared" si="1"/>
        <v>737555.92316706909</v>
      </c>
      <c r="G27" s="47">
        <v>29664.63629028674</v>
      </c>
      <c r="H27" s="47">
        <v>470958.61408158072</v>
      </c>
      <c r="I27" s="47">
        <v>108673.16639052005</v>
      </c>
      <c r="J27" s="47">
        <v>5064.2858781232553</v>
      </c>
      <c r="K27" s="47">
        <v>123195.22052655839</v>
      </c>
      <c r="L27" s="35">
        <f t="shared" si="2"/>
        <v>1829642.8007432446</v>
      </c>
      <c r="M27" s="47">
        <v>408476.70889253076</v>
      </c>
      <c r="N27" s="47">
        <v>270883.47492966917</v>
      </c>
      <c r="O27" s="47">
        <v>28519.33017712603</v>
      </c>
      <c r="P27" s="47">
        <v>47509.853754329568</v>
      </c>
      <c r="Q27" s="47">
        <v>87820.29129316617</v>
      </c>
      <c r="R27" s="47">
        <v>437855.80287548312</v>
      </c>
      <c r="S27" s="47">
        <v>54420.02562408321</v>
      </c>
      <c r="T27" s="47">
        <v>3724.1597291109706</v>
      </c>
      <c r="U27" s="47">
        <v>237818.93196273627</v>
      </c>
      <c r="V27" s="47">
        <v>100493.15007616415</v>
      </c>
      <c r="W27" s="47">
        <v>126249.00604347639</v>
      </c>
      <c r="X27" s="47">
        <v>25872.065385368944</v>
      </c>
      <c r="Y27" s="35">
        <f t="shared" si="0"/>
        <v>3347271.943608379</v>
      </c>
      <c r="Z27" s="36"/>
      <c r="AA27" s="105"/>
      <c r="AB27" s="34"/>
      <c r="AC27" s="8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x14ac:dyDescent="0.6">
      <c r="A28" s="26"/>
      <c r="B28" s="27"/>
      <c r="C28" s="28">
        <v>4</v>
      </c>
      <c r="D28" s="35">
        <v>33290.209130646246</v>
      </c>
      <c r="E28" s="35">
        <v>457180.14924086019</v>
      </c>
      <c r="F28" s="35">
        <f t="shared" si="1"/>
        <v>868382.06054106809</v>
      </c>
      <c r="G28" s="47">
        <v>30903.639754015676</v>
      </c>
      <c r="H28" s="47">
        <v>511353.78735280834</v>
      </c>
      <c r="I28" s="47">
        <v>117890.09992930118</v>
      </c>
      <c r="J28" s="47">
        <v>6014.7726357346883</v>
      </c>
      <c r="K28" s="47">
        <v>202219.76086920823</v>
      </c>
      <c r="L28" s="35">
        <f t="shared" si="2"/>
        <v>2027356.4126939583</v>
      </c>
      <c r="M28" s="47">
        <v>453234.05935825902</v>
      </c>
      <c r="N28" s="47">
        <v>279090.63004377554</v>
      </c>
      <c r="O28" s="47">
        <v>26811.520748962357</v>
      </c>
      <c r="P28" s="47">
        <v>53024.389972440462</v>
      </c>
      <c r="Q28" s="47">
        <v>93013.767980147692</v>
      </c>
      <c r="R28" s="47">
        <v>414219.35266877519</v>
      </c>
      <c r="S28" s="47">
        <v>55693.493126138725</v>
      </c>
      <c r="T28" s="47">
        <v>3392.0988042386248</v>
      </c>
      <c r="U28" s="47">
        <v>340920.28160208202</v>
      </c>
      <c r="V28" s="47">
        <v>126585.99497731304</v>
      </c>
      <c r="W28" s="47">
        <v>148716.92767386555</v>
      </c>
      <c r="X28" s="47">
        <v>32653.89573795969</v>
      </c>
      <c r="Y28" s="35">
        <f t="shared" si="0"/>
        <v>3386208.8316065329</v>
      </c>
      <c r="Z28" s="36"/>
      <c r="AA28" s="105"/>
      <c r="AB28" s="34"/>
      <c r="AC28" s="8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x14ac:dyDescent="0.6">
      <c r="A29" s="26"/>
      <c r="B29" s="27">
        <f>+B25+1</f>
        <v>1396</v>
      </c>
      <c r="C29" s="28">
        <v>1</v>
      </c>
      <c r="D29" s="35">
        <v>326179.35909409687</v>
      </c>
      <c r="E29" s="35">
        <v>476837.71967957844</v>
      </c>
      <c r="F29" s="35">
        <f t="shared" si="1"/>
        <v>715246.8127134277</v>
      </c>
      <c r="G29" s="47">
        <v>31994.398152601319</v>
      </c>
      <c r="H29" s="47">
        <v>448188.90988505498</v>
      </c>
      <c r="I29" s="47">
        <v>114691.49674570246</v>
      </c>
      <c r="J29" s="47">
        <v>5814.6166064638664</v>
      </c>
      <c r="K29" s="47">
        <v>114557.39132360507</v>
      </c>
      <c r="L29" s="35">
        <f t="shared" si="2"/>
        <v>1918940.5218061896</v>
      </c>
      <c r="M29" s="47">
        <v>410607.26667102717</v>
      </c>
      <c r="N29" s="47">
        <v>261525.52774617096</v>
      </c>
      <c r="O29" s="47">
        <v>25678.992794156926</v>
      </c>
      <c r="P29" s="47">
        <v>55737.288935320837</v>
      </c>
      <c r="Q29" s="47">
        <v>89400.916148699718</v>
      </c>
      <c r="R29" s="47">
        <v>497036.47564327595</v>
      </c>
      <c r="S29" s="47">
        <v>54868.865574739728</v>
      </c>
      <c r="T29" s="47">
        <v>3750.5449141964477</v>
      </c>
      <c r="U29" s="47">
        <v>275955.00704594702</v>
      </c>
      <c r="V29" s="47">
        <v>96890.614571462793</v>
      </c>
      <c r="W29" s="47">
        <v>122055.04400625682</v>
      </c>
      <c r="X29" s="47">
        <v>25433.977754935171</v>
      </c>
      <c r="Y29" s="35">
        <f t="shared" si="0"/>
        <v>3437204.4132932927</v>
      </c>
      <c r="Z29" s="36">
        <f>SUM(Y29:Y32)</f>
        <v>14247125.034918554</v>
      </c>
      <c r="AA29" s="105"/>
      <c r="AB29" s="34"/>
      <c r="AC29" s="7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x14ac:dyDescent="0.6">
      <c r="A30" s="26"/>
      <c r="B30" s="27"/>
      <c r="C30" s="28">
        <v>2</v>
      </c>
      <c r="D30" s="35">
        <v>738227.55176303862</v>
      </c>
      <c r="E30" s="35">
        <v>505702.84105913871</v>
      </c>
      <c r="F30" s="35">
        <f t="shared" si="1"/>
        <v>796322.40814647009</v>
      </c>
      <c r="G30" s="47">
        <v>31380.821288326977</v>
      </c>
      <c r="H30" s="47">
        <v>488069.04020041495</v>
      </c>
      <c r="I30" s="47">
        <v>117679.90770005222</v>
      </c>
      <c r="J30" s="47">
        <v>7201.8084981840257</v>
      </c>
      <c r="K30" s="47">
        <v>151990.83045949187</v>
      </c>
      <c r="L30" s="35">
        <f t="shared" si="2"/>
        <v>1909007.2343851733</v>
      </c>
      <c r="M30" s="47">
        <v>421853.94760844839</v>
      </c>
      <c r="N30" s="47">
        <v>294862.55751952494</v>
      </c>
      <c r="O30" s="47">
        <v>24674.86572377001</v>
      </c>
      <c r="P30" s="47">
        <v>62886.5368685145</v>
      </c>
      <c r="Q30" s="47">
        <v>96865.958980416632</v>
      </c>
      <c r="R30" s="47">
        <v>449713.13910066424</v>
      </c>
      <c r="S30" s="47">
        <v>60546.483246443808</v>
      </c>
      <c r="T30" s="47">
        <v>3845.8447498757482</v>
      </c>
      <c r="U30" s="47">
        <v>258525.31365128644</v>
      </c>
      <c r="V30" s="47">
        <v>91116.951528514808</v>
      </c>
      <c r="W30" s="47">
        <v>117224.16066910914</v>
      </c>
      <c r="X30" s="47">
        <v>26891.474738604706</v>
      </c>
      <c r="Y30" s="35">
        <f t="shared" si="0"/>
        <v>3949260.0353538208</v>
      </c>
      <c r="Z30" s="36"/>
      <c r="AA30" s="105"/>
      <c r="AB30" s="34"/>
      <c r="AC30" s="3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x14ac:dyDescent="0.6">
      <c r="A31" s="26"/>
      <c r="B31" s="27"/>
      <c r="C31" s="28">
        <v>3</v>
      </c>
      <c r="D31" s="35">
        <v>354306.22928051482</v>
      </c>
      <c r="E31" s="35">
        <v>442622.65267610643</v>
      </c>
      <c r="F31" s="35">
        <f t="shared" si="1"/>
        <v>850394.37084759166</v>
      </c>
      <c r="G31" s="47">
        <v>32337.656595779867</v>
      </c>
      <c r="H31" s="47">
        <v>490516.7821633509</v>
      </c>
      <c r="I31" s="47">
        <v>117000.4597138981</v>
      </c>
      <c r="J31" s="47">
        <v>5556.0791878085292</v>
      </c>
      <c r="K31" s="47">
        <v>204983.3931867542</v>
      </c>
      <c r="L31" s="35">
        <f t="shared" si="2"/>
        <v>1835099.3841342363</v>
      </c>
      <c r="M31" s="47">
        <v>409411.0068946738</v>
      </c>
      <c r="N31" s="47">
        <v>289506.98515799339</v>
      </c>
      <c r="O31" s="47">
        <v>23343.690696269892</v>
      </c>
      <c r="P31" s="47">
        <v>64795.587002022257</v>
      </c>
      <c r="Q31" s="47">
        <v>101950.50025633504</v>
      </c>
      <c r="R31" s="47">
        <v>407726.99388717645</v>
      </c>
      <c r="S31" s="47">
        <v>43594.278385608515</v>
      </c>
      <c r="T31" s="47">
        <v>3293.7842665783905</v>
      </c>
      <c r="U31" s="47">
        <v>266070.60669293138</v>
      </c>
      <c r="V31" s="47">
        <v>91770.71615166594</v>
      </c>
      <c r="W31" s="47">
        <v>110123.5781439757</v>
      </c>
      <c r="X31" s="47">
        <v>23511.656599005437</v>
      </c>
      <c r="Y31" s="35">
        <f t="shared" si="0"/>
        <v>3482422.636938449</v>
      </c>
      <c r="Z31" s="36"/>
      <c r="AA31" s="105"/>
      <c r="AB31" s="34"/>
      <c r="AC31" s="3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x14ac:dyDescent="0.6">
      <c r="A32" s="26"/>
      <c r="B32" s="27"/>
      <c r="C32" s="28">
        <v>4</v>
      </c>
      <c r="D32" s="35">
        <v>38388.892859976513</v>
      </c>
      <c r="E32" s="35">
        <v>415763.09787879605</v>
      </c>
      <c r="F32" s="35">
        <f t="shared" si="1"/>
        <v>863535.43094911752</v>
      </c>
      <c r="G32" s="47">
        <v>37607.686193304289</v>
      </c>
      <c r="H32" s="47">
        <v>533590.08411402127</v>
      </c>
      <c r="I32" s="47">
        <v>126164.44947791472</v>
      </c>
      <c r="J32" s="47">
        <v>5753.3279287672094</v>
      </c>
      <c r="K32" s="47">
        <v>160419.88323511012</v>
      </c>
      <c r="L32" s="35">
        <f t="shared" si="2"/>
        <v>2060550.5276451018</v>
      </c>
      <c r="M32" s="47">
        <v>436555.54727459134</v>
      </c>
      <c r="N32" s="47">
        <v>301458.89653069159</v>
      </c>
      <c r="O32" s="47">
        <v>25914.760582927211</v>
      </c>
      <c r="P32" s="47">
        <v>70875.111933073902</v>
      </c>
      <c r="Q32" s="47">
        <v>107653.38706957863</v>
      </c>
      <c r="R32" s="47">
        <v>406758.84695704718</v>
      </c>
      <c r="S32" s="47">
        <v>46779.700686804739</v>
      </c>
      <c r="T32" s="47">
        <v>3851.2468458017097</v>
      </c>
      <c r="U32" s="47">
        <v>364122.45450907404</v>
      </c>
      <c r="V32" s="47">
        <v>117443.55399355663</v>
      </c>
      <c r="W32" s="47">
        <v>144065.70172409562</v>
      </c>
      <c r="X32" s="47">
        <v>35071.319537859366</v>
      </c>
      <c r="Y32" s="35">
        <f t="shared" si="0"/>
        <v>3378237.9493329916</v>
      </c>
      <c r="Z32" s="36"/>
      <c r="AA32" s="105"/>
      <c r="AB32" s="34"/>
      <c r="AC32" s="3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x14ac:dyDescent="0.6">
      <c r="A33" s="26"/>
      <c r="B33" s="27">
        <f>+B29+1</f>
        <v>1397</v>
      </c>
      <c r="C33" s="28">
        <v>1</v>
      </c>
      <c r="D33" s="35">
        <v>320764.22312780604</v>
      </c>
      <c r="E33" s="35">
        <v>489983.05941926438</v>
      </c>
      <c r="F33" s="35">
        <f t="shared" si="1"/>
        <v>755764.43640051829</v>
      </c>
      <c r="G33" s="47">
        <v>32649.882084780376</v>
      </c>
      <c r="H33" s="47">
        <v>474472.70204026886</v>
      </c>
      <c r="I33" s="47">
        <v>117351.74923320646</v>
      </c>
      <c r="J33" s="47">
        <v>6040.0117603447943</v>
      </c>
      <c r="K33" s="47">
        <v>125250.0912819178</v>
      </c>
      <c r="L33" s="35">
        <f t="shared" si="2"/>
        <v>1870618.2143236268</v>
      </c>
      <c r="M33" s="47">
        <v>394097.20449411043</v>
      </c>
      <c r="N33" s="47">
        <v>268377.03601637814</v>
      </c>
      <c r="O33" s="47">
        <v>26911.401272616986</v>
      </c>
      <c r="P33" s="47">
        <v>79211.059243730764</v>
      </c>
      <c r="Q33" s="47">
        <v>101259.20013055726</v>
      </c>
      <c r="R33" s="47">
        <v>443588.57126865879</v>
      </c>
      <c r="S33" s="47">
        <v>60075.169493483569</v>
      </c>
      <c r="T33" s="47">
        <v>3500.1872532865855</v>
      </c>
      <c r="U33" s="47">
        <v>253723.69249339297</v>
      </c>
      <c r="V33" s="47">
        <v>98065.350031731083</v>
      </c>
      <c r="W33" s="47">
        <v>111031.57037773581</v>
      </c>
      <c r="X33" s="47">
        <v>30777.772247944027</v>
      </c>
      <c r="Y33" s="35">
        <f t="shared" si="0"/>
        <v>3437129.9332712153</v>
      </c>
      <c r="Z33" s="36">
        <f>SUM(Y33:Y36)</f>
        <v>13822376.541329924</v>
      </c>
      <c r="AA33" s="105"/>
      <c r="AB33" s="34"/>
      <c r="AC33" s="7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x14ac:dyDescent="0.6">
      <c r="A34" s="26"/>
      <c r="B34" s="27"/>
      <c r="C34" s="28">
        <v>2</v>
      </c>
      <c r="D34" s="35">
        <v>719256.53592707205</v>
      </c>
      <c r="E34" s="35">
        <v>422670.94156066049</v>
      </c>
      <c r="F34" s="35">
        <f t="shared" si="1"/>
        <v>867626.73626274103</v>
      </c>
      <c r="G34" s="47">
        <v>31022.590782918003</v>
      </c>
      <c r="H34" s="47">
        <v>500729.74213742238</v>
      </c>
      <c r="I34" s="47">
        <v>127781.35268060205</v>
      </c>
      <c r="J34" s="47">
        <v>6992.4038289282807</v>
      </c>
      <c r="K34" s="47">
        <v>201100.64683287029</v>
      </c>
      <c r="L34" s="35">
        <f t="shared" si="2"/>
        <v>2006225.945084149</v>
      </c>
      <c r="M34" s="47">
        <v>410923.99620225397</v>
      </c>
      <c r="N34" s="47">
        <v>297668.7775425443</v>
      </c>
      <c r="O34" s="47">
        <v>27143.831868079487</v>
      </c>
      <c r="P34" s="47">
        <v>85041.029777383286</v>
      </c>
      <c r="Q34" s="47">
        <v>102223.49046657223</v>
      </c>
      <c r="R34" s="47">
        <v>458417.56308319909</v>
      </c>
      <c r="S34" s="47">
        <v>51745.835410247462</v>
      </c>
      <c r="T34" s="47">
        <v>3476.4421456394753</v>
      </c>
      <c r="U34" s="47">
        <v>287663.73923708894</v>
      </c>
      <c r="V34" s="47">
        <v>118950.68881779425</v>
      </c>
      <c r="W34" s="47">
        <v>129155.99975871254</v>
      </c>
      <c r="X34" s="47">
        <v>33814.550774633775</v>
      </c>
      <c r="Y34" s="35">
        <f t="shared" si="0"/>
        <v>4015780.1588346227</v>
      </c>
      <c r="Z34" s="36"/>
      <c r="AA34" s="105"/>
      <c r="AB34" s="34"/>
      <c r="AC34" s="8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x14ac:dyDescent="0.6">
      <c r="A35" s="26"/>
      <c r="B35" s="27"/>
      <c r="C35" s="28">
        <v>3</v>
      </c>
      <c r="D35" s="35">
        <v>348363.18862203066</v>
      </c>
      <c r="E35" s="35">
        <v>272973.61699704966</v>
      </c>
      <c r="F35" s="35">
        <f t="shared" si="1"/>
        <v>744023.87664897356</v>
      </c>
      <c r="G35" s="47">
        <v>30178.416285910105</v>
      </c>
      <c r="H35" s="47">
        <v>460535.05926723767</v>
      </c>
      <c r="I35" s="47">
        <v>119216.30076827652</v>
      </c>
      <c r="J35" s="47">
        <v>5283.5378898092886</v>
      </c>
      <c r="K35" s="47">
        <v>128810.56243774008</v>
      </c>
      <c r="L35" s="35">
        <f t="shared" si="2"/>
        <v>1843276.8795600026</v>
      </c>
      <c r="M35" s="47">
        <v>368567.86986132368</v>
      </c>
      <c r="N35" s="47">
        <v>275126.83018952893</v>
      </c>
      <c r="O35" s="47">
        <v>21837.612782702796</v>
      </c>
      <c r="P35" s="47">
        <v>87490.552390158991</v>
      </c>
      <c r="Q35" s="47">
        <v>97432.301931385198</v>
      </c>
      <c r="R35" s="47">
        <v>470654.56725221639</v>
      </c>
      <c r="S35" s="47">
        <v>49208.537140665285</v>
      </c>
      <c r="T35" s="47">
        <v>2989.3315542017672</v>
      </c>
      <c r="U35" s="47">
        <v>223211.5287548558</v>
      </c>
      <c r="V35" s="47">
        <v>99761.62816494712</v>
      </c>
      <c r="W35" s="47">
        <v>118008.00298769801</v>
      </c>
      <c r="X35" s="47">
        <v>28988.116550318933</v>
      </c>
      <c r="Y35" s="35">
        <f t="shared" si="0"/>
        <v>3208637.5618280564</v>
      </c>
      <c r="Z35" s="36"/>
      <c r="AA35" s="105"/>
      <c r="AB35" s="34"/>
      <c r="AC35" s="8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x14ac:dyDescent="0.6">
      <c r="A36" s="26"/>
      <c r="B36" s="27"/>
      <c r="C36" s="28">
        <v>4</v>
      </c>
      <c r="D36" s="35">
        <v>35564.008417338948</v>
      </c>
      <c r="E36" s="35">
        <v>316757.4106082028</v>
      </c>
      <c r="F36" s="35">
        <f t="shared" si="1"/>
        <v>799042.62288938812</v>
      </c>
      <c r="G36" s="47">
        <v>32061.221486490595</v>
      </c>
      <c r="H36" s="47">
        <v>460993.46148922533</v>
      </c>
      <c r="I36" s="47">
        <v>124251.49513267235</v>
      </c>
      <c r="J36" s="47">
        <v>6101.7174692437111</v>
      </c>
      <c r="K36" s="47">
        <v>175634.72731175623</v>
      </c>
      <c r="L36" s="35">
        <f t="shared" si="2"/>
        <v>2009464.8454811007</v>
      </c>
      <c r="M36" s="47">
        <v>421411.31949079083</v>
      </c>
      <c r="N36" s="47">
        <v>290628.79748964281</v>
      </c>
      <c r="O36" s="47">
        <v>22468.238106133773</v>
      </c>
      <c r="P36" s="47">
        <v>92015.585312826079</v>
      </c>
      <c r="Q36" s="47">
        <v>103535.37604422652</v>
      </c>
      <c r="R36" s="47">
        <v>458620.9980010757</v>
      </c>
      <c r="S36" s="47">
        <v>41778.69649188115</v>
      </c>
      <c r="T36" s="47">
        <v>3028.1092074855037</v>
      </c>
      <c r="U36" s="47">
        <v>283986.79057105328</v>
      </c>
      <c r="V36" s="47">
        <v>125398.80765464151</v>
      </c>
      <c r="W36" s="47">
        <v>129541.25517658601</v>
      </c>
      <c r="X36" s="47">
        <v>37050.871934757481</v>
      </c>
      <c r="Y36" s="35">
        <f t="shared" si="0"/>
        <v>3160828.8873960306</v>
      </c>
      <c r="Z36" s="36"/>
      <c r="AA36" s="105"/>
      <c r="AB36" s="34"/>
      <c r="AC36" s="8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x14ac:dyDescent="0.6">
      <c r="B37" s="27">
        <f>+B33+1</f>
        <v>1398</v>
      </c>
      <c r="C37" s="28">
        <v>1</v>
      </c>
      <c r="D37" s="35">
        <v>340317.37965894362</v>
      </c>
      <c r="E37" s="35">
        <v>277788.50853196747</v>
      </c>
      <c r="F37" s="35">
        <f t="shared" ref="F37:F44" si="3">+SUM(G37:K37)</f>
        <v>762151.90857126901</v>
      </c>
      <c r="G37" s="47">
        <v>34230.455854406697</v>
      </c>
      <c r="H37" s="47">
        <v>465049.08502538694</v>
      </c>
      <c r="I37" s="47">
        <v>124499.40274836749</v>
      </c>
      <c r="J37" s="47">
        <v>6394.8296047058157</v>
      </c>
      <c r="K37" s="47">
        <v>131978.13533840209</v>
      </c>
      <c r="L37" s="35">
        <f t="shared" ref="L37:L44" si="4">+SUM(M37:X37)</f>
        <v>1892836.7802309289</v>
      </c>
      <c r="M37" s="47">
        <v>380565.73497231927</v>
      </c>
      <c r="N37" s="47">
        <v>274050.84165695024</v>
      </c>
      <c r="O37" s="47">
        <v>22802.37743888381</v>
      </c>
      <c r="P37" s="47">
        <v>97731.493115137127</v>
      </c>
      <c r="Q37" s="47">
        <v>99441.917910912976</v>
      </c>
      <c r="R37" s="47">
        <v>526994.9942080155</v>
      </c>
      <c r="S37" s="47">
        <v>46361.069875440924</v>
      </c>
      <c r="T37" s="47">
        <v>3059.0015748738761</v>
      </c>
      <c r="U37" s="47">
        <v>205050.57048132131</v>
      </c>
      <c r="V37" s="47">
        <v>98576.123650445865</v>
      </c>
      <c r="W37" s="47">
        <v>109413.89346276862</v>
      </c>
      <c r="X37" s="47">
        <v>28788.761883859286</v>
      </c>
      <c r="Y37" s="35">
        <f t="shared" si="0"/>
        <v>3273094.5769931087</v>
      </c>
      <c r="Z37" s="36">
        <f>SUM(Y37:Y40)</f>
        <v>13414748.557847571</v>
      </c>
      <c r="AA37" s="105"/>
      <c r="AB37" s="34"/>
      <c r="AC37" s="7"/>
    </row>
    <row r="38" spans="1:45" x14ac:dyDescent="0.6">
      <c r="B38" s="27"/>
      <c r="C38" s="28">
        <v>2</v>
      </c>
      <c r="D38" s="35">
        <v>763060.11696931953</v>
      </c>
      <c r="E38" s="35">
        <v>226298.0755291848</v>
      </c>
      <c r="F38" s="35">
        <f t="shared" si="3"/>
        <v>849498.78065023618</v>
      </c>
      <c r="G38" s="47">
        <v>32417.793500216205</v>
      </c>
      <c r="H38" s="47">
        <v>473241.04683520744</v>
      </c>
      <c r="I38" s="47">
        <v>127542.75903117922</v>
      </c>
      <c r="J38" s="47">
        <v>7448.84560145058</v>
      </c>
      <c r="K38" s="47">
        <v>208848.33568218281</v>
      </c>
      <c r="L38" s="35">
        <f t="shared" si="4"/>
        <v>1935930.8541825318</v>
      </c>
      <c r="M38" s="47">
        <v>392737.9494158476</v>
      </c>
      <c r="N38" s="47">
        <v>305055.27776917012</v>
      </c>
      <c r="O38" s="47">
        <v>22171.295231193104</v>
      </c>
      <c r="P38" s="47">
        <v>102057.51016161877</v>
      </c>
      <c r="Q38" s="47">
        <v>104839.73280878528</v>
      </c>
      <c r="R38" s="47">
        <v>473115.61275989091</v>
      </c>
      <c r="S38" s="47">
        <v>39588.359470494164</v>
      </c>
      <c r="T38" s="47">
        <v>2960.0521144978738</v>
      </c>
      <c r="U38" s="47">
        <v>240954.11888598505</v>
      </c>
      <c r="V38" s="47">
        <v>112984.5991506977</v>
      </c>
      <c r="W38" s="47">
        <v>110367.54802112338</v>
      </c>
      <c r="X38" s="47">
        <v>29098.7983932282</v>
      </c>
      <c r="Y38" s="35">
        <f t="shared" si="0"/>
        <v>3774787.827331272</v>
      </c>
      <c r="Z38" s="36"/>
      <c r="AA38" s="105"/>
      <c r="AB38" s="34"/>
      <c r="AC38" s="3"/>
    </row>
    <row r="39" spans="1:45" x14ac:dyDescent="0.6">
      <c r="B39" s="27"/>
      <c r="C39" s="28">
        <v>3</v>
      </c>
      <c r="D39" s="35">
        <v>415173.18640319654</v>
      </c>
      <c r="E39" s="35">
        <v>245353.76456088567</v>
      </c>
      <c r="F39" s="35">
        <f t="shared" si="3"/>
        <v>790444.57020188402</v>
      </c>
      <c r="G39" s="47">
        <v>33073.00920174973</v>
      </c>
      <c r="H39" s="47">
        <v>476136.37937938923</v>
      </c>
      <c r="I39" s="47">
        <v>123041.68163069342</v>
      </c>
      <c r="J39" s="47">
        <v>6002.3464085953128</v>
      </c>
      <c r="K39" s="47">
        <v>152191.15358145628</v>
      </c>
      <c r="L39" s="35">
        <f t="shared" si="4"/>
        <v>1880746.2063971201</v>
      </c>
      <c r="M39" s="47">
        <v>389683.07104426029</v>
      </c>
      <c r="N39" s="47">
        <v>294667.18881229672</v>
      </c>
      <c r="O39" s="47">
        <v>20417.679232872411</v>
      </c>
      <c r="P39" s="47">
        <v>94640.652623694739</v>
      </c>
      <c r="Q39" s="47">
        <v>110262.67883650355</v>
      </c>
      <c r="R39" s="47">
        <v>441317.6335995082</v>
      </c>
      <c r="S39" s="47">
        <v>40362.829434731029</v>
      </c>
      <c r="T39" s="47">
        <v>3061.1596612540316</v>
      </c>
      <c r="U39" s="47">
        <v>232440.02234746711</v>
      </c>
      <c r="V39" s="47">
        <v>110550.91258054601</v>
      </c>
      <c r="W39" s="47">
        <v>117861.2451808083</v>
      </c>
      <c r="X39" s="47">
        <v>25481.133043177695</v>
      </c>
      <c r="Y39" s="35">
        <f t="shared" si="0"/>
        <v>3331717.7275630864</v>
      </c>
      <c r="Z39" s="36"/>
      <c r="AA39" s="105"/>
      <c r="AB39" s="34"/>
      <c r="AC39" s="3"/>
    </row>
    <row r="40" spans="1:45" x14ac:dyDescent="0.6">
      <c r="B40" s="27"/>
      <c r="C40" s="28">
        <v>4</v>
      </c>
      <c r="D40" s="35">
        <v>35309.6880781289</v>
      </c>
      <c r="E40" s="35">
        <v>208694.73478105979</v>
      </c>
      <c r="F40" s="35">
        <f t="shared" si="3"/>
        <v>795810.00717312261</v>
      </c>
      <c r="G40" s="47">
        <v>36327.575160587476</v>
      </c>
      <c r="H40" s="47">
        <v>489442.32227389666</v>
      </c>
      <c r="I40" s="47">
        <v>130561.05295674155</v>
      </c>
      <c r="J40" s="47">
        <v>5528.6994560538506</v>
      </c>
      <c r="K40" s="47">
        <v>133950.35732584304</v>
      </c>
      <c r="L40" s="35">
        <f t="shared" si="4"/>
        <v>1995333.9959277913</v>
      </c>
      <c r="M40" s="47">
        <v>381710.63480068679</v>
      </c>
      <c r="N40" s="47">
        <v>292559.69399351923</v>
      </c>
      <c r="O40" s="47">
        <v>14880.131406008108</v>
      </c>
      <c r="P40" s="47">
        <v>114964.08543426119</v>
      </c>
      <c r="Q40" s="47">
        <v>121425.28293392793</v>
      </c>
      <c r="R40" s="47">
        <v>411361.95459414576</v>
      </c>
      <c r="S40" s="47">
        <v>40217.60907426638</v>
      </c>
      <c r="T40" s="47">
        <v>2107.1794963686266</v>
      </c>
      <c r="U40" s="47">
        <v>327773.0448189585</v>
      </c>
      <c r="V40" s="47">
        <v>145567.363146188</v>
      </c>
      <c r="W40" s="47">
        <v>115705.17855745347</v>
      </c>
      <c r="X40" s="47">
        <v>27061.837672007379</v>
      </c>
      <c r="Y40" s="35">
        <f t="shared" si="0"/>
        <v>3035148.4259601026</v>
      </c>
      <c r="Z40" s="36"/>
      <c r="AA40" s="105"/>
      <c r="AB40" s="34"/>
      <c r="AC40" s="3"/>
    </row>
    <row r="41" spans="1:45" x14ac:dyDescent="0.6">
      <c r="B41" s="27">
        <f>+B37+1</f>
        <v>1399</v>
      </c>
      <c r="C41" s="28">
        <v>1</v>
      </c>
      <c r="D41" s="35">
        <v>341393.50680104393</v>
      </c>
      <c r="E41" s="35">
        <v>235546.31278702058</v>
      </c>
      <c r="F41" s="35">
        <f t="shared" si="3"/>
        <v>808469.59964505071</v>
      </c>
      <c r="G41" s="47">
        <v>37320.465225634442</v>
      </c>
      <c r="H41" s="47">
        <v>467736.83143501525</v>
      </c>
      <c r="I41" s="47">
        <v>128038.34521541436</v>
      </c>
      <c r="J41" s="47">
        <v>6643.3983911444293</v>
      </c>
      <c r="K41" s="47">
        <v>168730.55937784223</v>
      </c>
      <c r="L41" s="35">
        <f t="shared" si="4"/>
        <v>1909224.0297174668</v>
      </c>
      <c r="M41" s="47">
        <v>396397.96527102019</v>
      </c>
      <c r="N41" s="47">
        <v>247546.45447916744</v>
      </c>
      <c r="O41" s="47">
        <v>11576.368884193207</v>
      </c>
      <c r="P41" s="47">
        <v>135829.10939215394</v>
      </c>
      <c r="Q41" s="47">
        <v>130140.81314925055</v>
      </c>
      <c r="R41" s="47">
        <v>487918.76458432019</v>
      </c>
      <c r="S41" s="47">
        <v>36829.039376356392</v>
      </c>
      <c r="T41" s="47">
        <v>2626.4930691939353</v>
      </c>
      <c r="U41" s="47">
        <v>233175.40453892399</v>
      </c>
      <c r="V41" s="47">
        <v>104790.71346619452</v>
      </c>
      <c r="W41" s="47">
        <v>99015.016280005919</v>
      </c>
      <c r="X41" s="47">
        <v>23377.887226686689</v>
      </c>
      <c r="Y41" s="35">
        <f t="shared" si="0"/>
        <v>3294633.4489505822</v>
      </c>
      <c r="Z41" s="36">
        <f>SUM(Y41:Y44)</f>
        <v>13961228.636827782</v>
      </c>
      <c r="AA41" s="105"/>
      <c r="AB41" s="34"/>
      <c r="AC41" s="7"/>
    </row>
    <row r="42" spans="1:45" x14ac:dyDescent="0.6">
      <c r="B42" s="27"/>
      <c r="C42" s="28">
        <v>2</v>
      </c>
      <c r="D42" s="35">
        <v>783150.44384500931</v>
      </c>
      <c r="E42" s="35">
        <v>267928.39984862698</v>
      </c>
      <c r="F42" s="35">
        <f t="shared" si="3"/>
        <v>896843.44403216185</v>
      </c>
      <c r="G42" s="47">
        <v>38621.415303143367</v>
      </c>
      <c r="H42" s="47">
        <v>520750.29455734626</v>
      </c>
      <c r="I42" s="47">
        <v>135374.55999102199</v>
      </c>
      <c r="J42" s="47">
        <v>7300.4559649227804</v>
      </c>
      <c r="K42" s="47">
        <v>194796.71821572748</v>
      </c>
      <c r="L42" s="35">
        <f t="shared" si="4"/>
        <v>2023659.6208346346</v>
      </c>
      <c r="M42" s="47">
        <v>400285.17285910237</v>
      </c>
      <c r="N42" s="47">
        <v>289392.65548999869</v>
      </c>
      <c r="O42" s="47">
        <v>12598.584378017247</v>
      </c>
      <c r="P42" s="47">
        <v>132532.15673059877</v>
      </c>
      <c r="Q42" s="47">
        <v>123446.37772452662</v>
      </c>
      <c r="R42" s="47">
        <v>513746.29155189969</v>
      </c>
      <c r="S42" s="47">
        <v>35056.460561698361</v>
      </c>
      <c r="T42" s="47">
        <v>2885.3272095636553</v>
      </c>
      <c r="U42" s="47">
        <v>257781.1404755663</v>
      </c>
      <c r="V42" s="47">
        <v>113998.06338939758</v>
      </c>
      <c r="W42" s="47">
        <v>114163.33015492497</v>
      </c>
      <c r="X42" s="47">
        <v>27774.060309340453</v>
      </c>
      <c r="Y42" s="35">
        <f t="shared" si="0"/>
        <v>3971581.908560433</v>
      </c>
      <c r="Z42" s="36"/>
      <c r="AA42" s="105"/>
      <c r="AB42" s="34"/>
      <c r="AC42" s="5"/>
    </row>
    <row r="43" spans="1:45" x14ac:dyDescent="0.6">
      <c r="B43" s="27"/>
      <c r="C43" s="28">
        <v>3</v>
      </c>
      <c r="D43" s="35">
        <v>441439.3860214075</v>
      </c>
      <c r="E43" s="35">
        <v>267381.3721260996</v>
      </c>
      <c r="F43" s="35">
        <f t="shared" si="3"/>
        <v>849406.80127377633</v>
      </c>
      <c r="G43" s="47">
        <v>40070.535289746535</v>
      </c>
      <c r="H43" s="47">
        <v>522678.72135521955</v>
      </c>
      <c r="I43" s="47">
        <v>130393.6396203575</v>
      </c>
      <c r="J43" s="47">
        <v>6007.1905108355477</v>
      </c>
      <c r="K43" s="47">
        <v>150256.71449761718</v>
      </c>
      <c r="L43" s="35">
        <f t="shared" si="4"/>
        <v>1905438.0820407551</v>
      </c>
      <c r="M43" s="47">
        <v>406466.12278649386</v>
      </c>
      <c r="N43" s="47">
        <v>293149.57540131826</v>
      </c>
      <c r="O43" s="47">
        <v>11778.612441161122</v>
      </c>
      <c r="P43" s="47">
        <v>136182.75199336067</v>
      </c>
      <c r="Q43" s="47">
        <v>107068.35361597511</v>
      </c>
      <c r="R43" s="47">
        <v>464307.36274675903</v>
      </c>
      <c r="S43" s="47">
        <v>34627.517406031111</v>
      </c>
      <c r="T43" s="47">
        <v>2750.8653743689238</v>
      </c>
      <c r="U43" s="47">
        <v>216826.14405771345</v>
      </c>
      <c r="V43" s="47">
        <v>97595.390504128271</v>
      </c>
      <c r="W43" s="47">
        <v>108483.72738950574</v>
      </c>
      <c r="X43" s="47">
        <v>26201.658323939733</v>
      </c>
      <c r="Y43" s="35">
        <f t="shared" si="0"/>
        <v>3463665.6414620383</v>
      </c>
      <c r="Z43" s="36"/>
      <c r="AA43" s="105"/>
      <c r="AB43" s="34"/>
      <c r="AC43" s="5"/>
    </row>
    <row r="44" spans="1:45" x14ac:dyDescent="0.6">
      <c r="B44" s="27"/>
      <c r="C44" s="28">
        <v>4</v>
      </c>
      <c r="D44" s="35">
        <v>37059.001314116642</v>
      </c>
      <c r="E44" s="35">
        <v>279387.88353509887</v>
      </c>
      <c r="F44" s="35">
        <f t="shared" si="3"/>
        <v>875228.10422105575</v>
      </c>
      <c r="G44" s="47">
        <v>39583.397694842053</v>
      </c>
      <c r="H44" s="47">
        <v>529692.61482226208</v>
      </c>
      <c r="I44" s="47">
        <v>141492.04962866547</v>
      </c>
      <c r="J44" s="47">
        <v>6078.40593578272</v>
      </c>
      <c r="K44" s="47">
        <v>158381.63613950339</v>
      </c>
      <c r="L44" s="35">
        <f t="shared" si="4"/>
        <v>2039672.648784457</v>
      </c>
      <c r="M44" s="47">
        <v>407841.6071022909</v>
      </c>
      <c r="N44" s="47">
        <v>316507.16191679583</v>
      </c>
      <c r="O44" s="47">
        <v>11837.633824734388</v>
      </c>
      <c r="P44" s="47">
        <v>144606.0663575599</v>
      </c>
      <c r="Q44" s="47">
        <v>111316.30037534569</v>
      </c>
      <c r="R44" s="47">
        <v>447002.87575778482</v>
      </c>
      <c r="S44" s="47">
        <v>33932.743503588295</v>
      </c>
      <c r="T44" s="47">
        <v>2536.3344381399988</v>
      </c>
      <c r="U44" s="47">
        <v>277921.65601518401</v>
      </c>
      <c r="V44" s="47">
        <v>121875.49443393901</v>
      </c>
      <c r="W44" s="47">
        <v>130730.11513578228</v>
      </c>
      <c r="X44" s="47">
        <v>33564.659923312021</v>
      </c>
      <c r="Y44" s="35">
        <f t="shared" si="0"/>
        <v>3231347.6378547279</v>
      </c>
      <c r="Z44" s="36"/>
      <c r="AA44" s="105"/>
      <c r="AB44" s="34"/>
      <c r="AC44" s="5"/>
    </row>
    <row r="45" spans="1:45" x14ac:dyDescent="0.6">
      <c r="B45" s="9">
        <f>+B41+1</f>
        <v>1400</v>
      </c>
      <c r="C45" s="10">
        <v>1</v>
      </c>
      <c r="D45" s="35">
        <v>333541.45614461991</v>
      </c>
      <c r="E45" s="35">
        <v>321709.14402447821</v>
      </c>
      <c r="F45" s="35">
        <f t="shared" ref="F45:F52" si="5">+SUM(G45:K45)</f>
        <v>822319.44824916986</v>
      </c>
      <c r="G45" s="47">
        <v>37698.046216218616</v>
      </c>
      <c r="H45" s="47">
        <v>491847.70502513909</v>
      </c>
      <c r="I45" s="47">
        <v>136156.28881443449</v>
      </c>
      <c r="J45" s="47">
        <v>6942.2254968067018</v>
      </c>
      <c r="K45" s="47">
        <v>149675.18269657088</v>
      </c>
      <c r="L45" s="35">
        <f t="shared" ref="L45:L52" si="6">+SUM(M45:X45)</f>
        <v>2036870.1310082248</v>
      </c>
      <c r="M45" s="47">
        <v>414474.18751267309</v>
      </c>
      <c r="N45" s="47">
        <v>290282.16796924494</v>
      </c>
      <c r="O45" s="47">
        <v>14830.299362264801</v>
      </c>
      <c r="P45" s="47">
        <v>158235.06691175277</v>
      </c>
      <c r="Q45" s="47">
        <v>106834.25293856738</v>
      </c>
      <c r="R45" s="47">
        <v>493773.78975933202</v>
      </c>
      <c r="S45" s="47">
        <v>41703.690699623905</v>
      </c>
      <c r="T45" s="47">
        <v>2750.5544751822731</v>
      </c>
      <c r="U45" s="47">
        <v>253694.8401383493</v>
      </c>
      <c r="V45" s="47">
        <v>111753.9008236939</v>
      </c>
      <c r="W45" s="47">
        <v>121444.1619010351</v>
      </c>
      <c r="X45" s="47">
        <v>27093.218516505378</v>
      </c>
      <c r="Y45" s="35">
        <f t="shared" si="0"/>
        <v>3514440.1794264931</v>
      </c>
      <c r="Z45" s="36">
        <f>SUM(Y45:Y48)</f>
        <v>14571359.165275132</v>
      </c>
      <c r="AA45" s="105"/>
      <c r="AB45" s="34"/>
      <c r="AC45" s="7"/>
    </row>
    <row r="46" spans="1:45" x14ac:dyDescent="0.6">
      <c r="B46" s="9"/>
      <c r="C46" s="10">
        <v>2</v>
      </c>
      <c r="D46" s="35">
        <v>763571.68274888408</v>
      </c>
      <c r="E46" s="35">
        <v>282528.7531418752</v>
      </c>
      <c r="F46" s="35">
        <f t="shared" si="5"/>
        <v>857052.73485184996</v>
      </c>
      <c r="G46" s="47">
        <v>37241.988759829801</v>
      </c>
      <c r="H46" s="47">
        <v>510859.25587138045</v>
      </c>
      <c r="I46" s="47">
        <v>136810.5481107579</v>
      </c>
      <c r="J46" s="47">
        <v>7757.1227848562485</v>
      </c>
      <c r="K46" s="47">
        <v>164383.81932502566</v>
      </c>
      <c r="L46" s="35">
        <f t="shared" si="6"/>
        <v>2107162.918237057</v>
      </c>
      <c r="M46" s="47">
        <v>401383.55523143098</v>
      </c>
      <c r="N46" s="47">
        <v>290437.8621201418</v>
      </c>
      <c r="O46" s="47">
        <v>15976.184909663682</v>
      </c>
      <c r="P46" s="47">
        <v>152793.72277170862</v>
      </c>
      <c r="Q46" s="47">
        <v>113423.97959655692</v>
      </c>
      <c r="R46" s="47">
        <v>517342.51559276291</v>
      </c>
      <c r="S46" s="47">
        <v>36156.052739416409</v>
      </c>
      <c r="T46" s="47">
        <v>2759.5640221766294</v>
      </c>
      <c r="U46" s="47">
        <v>287941.53391120752</v>
      </c>
      <c r="V46" s="47">
        <v>129159.56409637297</v>
      </c>
      <c r="W46" s="47">
        <v>129658.29560736095</v>
      </c>
      <c r="X46" s="47">
        <v>30130.087638257592</v>
      </c>
      <c r="Y46" s="35">
        <f t="shared" si="0"/>
        <v>4010316.0889796661</v>
      </c>
      <c r="Z46" s="36"/>
      <c r="AA46" s="105"/>
      <c r="AB46" s="34"/>
      <c r="AC46" s="3"/>
    </row>
    <row r="47" spans="1:45" x14ac:dyDescent="0.6">
      <c r="B47" s="9"/>
      <c r="C47" s="10">
        <v>3</v>
      </c>
      <c r="D47" s="35">
        <v>428196.20444076532</v>
      </c>
      <c r="E47" s="35">
        <v>271996.44876123493</v>
      </c>
      <c r="F47" s="35">
        <f t="shared" si="5"/>
        <v>869552.36354358541</v>
      </c>
      <c r="G47" s="47">
        <v>39869.751260861092</v>
      </c>
      <c r="H47" s="47">
        <v>553648.35142333002</v>
      </c>
      <c r="I47" s="47">
        <v>135381.40751848428</v>
      </c>
      <c r="J47" s="47">
        <v>6380.1356374702837</v>
      </c>
      <c r="K47" s="47">
        <v>134272.71770343973</v>
      </c>
      <c r="L47" s="35">
        <f t="shared" si="6"/>
        <v>2059722.0080090798</v>
      </c>
      <c r="M47" s="47">
        <v>426950.71260069427</v>
      </c>
      <c r="N47" s="47">
        <v>322048.23867656471</v>
      </c>
      <c r="O47" s="47">
        <v>15326.354414486575</v>
      </c>
      <c r="P47" s="47">
        <v>155121.79990371401</v>
      </c>
      <c r="Q47" s="47">
        <v>115399.97220271202</v>
      </c>
      <c r="R47" s="47">
        <v>468486.1290114799</v>
      </c>
      <c r="S47" s="47">
        <v>47524.835659207616</v>
      </c>
      <c r="T47" s="47">
        <v>2558.8855184639642</v>
      </c>
      <c r="U47" s="47">
        <v>238291.93231942708</v>
      </c>
      <c r="V47" s="47">
        <v>113130.40435379605</v>
      </c>
      <c r="W47" s="47">
        <v>123152.14721675003</v>
      </c>
      <c r="X47" s="47">
        <v>31730.596131783339</v>
      </c>
      <c r="Y47" s="35">
        <f t="shared" si="0"/>
        <v>3629467.0247546658</v>
      </c>
      <c r="Z47" s="36"/>
      <c r="AA47" s="105"/>
      <c r="AB47" s="34"/>
      <c r="AC47" s="3"/>
    </row>
    <row r="48" spans="1:45" x14ac:dyDescent="0.6">
      <c r="B48" s="9"/>
      <c r="C48" s="10">
        <v>4</v>
      </c>
      <c r="D48" s="35">
        <v>35813.035504658583</v>
      </c>
      <c r="E48" s="35">
        <v>280027.49478642689</v>
      </c>
      <c r="F48" s="35">
        <f t="shared" si="5"/>
        <v>918711.89080509532</v>
      </c>
      <c r="G48" s="47">
        <v>40159.444324477045</v>
      </c>
      <c r="H48" s="47">
        <v>551242.68847233336</v>
      </c>
      <c r="I48" s="47">
        <v>143779.24493545038</v>
      </c>
      <c r="J48" s="47">
        <v>6305.578682877629</v>
      </c>
      <c r="K48" s="47">
        <v>177224.93438995699</v>
      </c>
      <c r="L48" s="35">
        <f t="shared" si="6"/>
        <v>2182583.4510181258</v>
      </c>
      <c r="M48" s="47">
        <v>427676.25416668446</v>
      </c>
      <c r="N48" s="47">
        <v>323503.67945202999</v>
      </c>
      <c r="O48" s="47">
        <v>15136.818093836629</v>
      </c>
      <c r="P48" s="47">
        <v>154718.25091124198</v>
      </c>
      <c r="Q48" s="47">
        <v>125126.20931543634</v>
      </c>
      <c r="R48" s="47">
        <v>453528.05856867949</v>
      </c>
      <c r="S48" s="47">
        <v>37182.4465001852</v>
      </c>
      <c r="T48" s="47">
        <v>2516.3995363340027</v>
      </c>
      <c r="U48" s="47">
        <v>310994.70212219824</v>
      </c>
      <c r="V48" s="47">
        <v>146329.7720950435</v>
      </c>
      <c r="W48" s="47">
        <v>147666.88516271202</v>
      </c>
      <c r="X48" s="47">
        <v>38203.975093744462</v>
      </c>
      <c r="Y48" s="35">
        <f t="shared" si="0"/>
        <v>3417135.8721143063</v>
      </c>
      <c r="Z48" s="36"/>
      <c r="AA48" s="105"/>
      <c r="AB48" s="34"/>
      <c r="AC48" s="3"/>
    </row>
    <row r="49" spans="2:26" x14ac:dyDescent="0.6">
      <c r="B49" s="57">
        <f>+B45+1</f>
        <v>1401</v>
      </c>
      <c r="C49" s="77">
        <v>1</v>
      </c>
      <c r="D49" s="35">
        <v>339878.74381136766</v>
      </c>
      <c r="E49" s="35">
        <v>332812.2892218515</v>
      </c>
      <c r="F49" s="35">
        <f t="shared" si="5"/>
        <v>822314.17064506991</v>
      </c>
      <c r="G49" s="47">
        <v>38122.382894854025</v>
      </c>
      <c r="H49" s="47">
        <v>501764.81899761845</v>
      </c>
      <c r="I49" s="47">
        <v>137422.31579952588</v>
      </c>
      <c r="J49" s="47">
        <v>7231.6159570270092</v>
      </c>
      <c r="K49" s="47">
        <v>137773.03699604468</v>
      </c>
      <c r="L49" s="35">
        <f t="shared" si="6"/>
        <v>2084639.5533361367</v>
      </c>
      <c r="M49" s="47">
        <v>429131.54024397372</v>
      </c>
      <c r="N49" s="47">
        <v>316837.57535054622</v>
      </c>
      <c r="O49" s="47">
        <v>17180.458517249393</v>
      </c>
      <c r="P49" s="47">
        <v>175814.78573130796</v>
      </c>
      <c r="Q49" s="47">
        <v>119254.40837438151</v>
      </c>
      <c r="R49" s="47">
        <v>504636.81313403731</v>
      </c>
      <c r="S49" s="47">
        <v>43217.779448344481</v>
      </c>
      <c r="T49" s="47">
        <v>2572.9324231319579</v>
      </c>
      <c r="U49" s="47">
        <v>229847.52516534444</v>
      </c>
      <c r="V49" s="47">
        <v>100982.59708241066</v>
      </c>
      <c r="W49" s="47">
        <v>119724.1134973383</v>
      </c>
      <c r="X49" s="47">
        <v>25439.024368070837</v>
      </c>
      <c r="Y49" s="35">
        <f t="shared" si="0"/>
        <v>3579644.7570144255</v>
      </c>
      <c r="Z49" s="36">
        <f>SUM(Y49:Y52)</f>
        <v>15153996.649478417</v>
      </c>
    </row>
    <row r="50" spans="2:26" x14ac:dyDescent="0.6">
      <c r="B50" s="57"/>
      <c r="C50" s="77">
        <v>2</v>
      </c>
      <c r="D50" s="35">
        <v>769680.25621087512</v>
      </c>
      <c r="E50" s="35">
        <v>312058.89628677722</v>
      </c>
      <c r="F50" s="35">
        <f t="shared" si="5"/>
        <v>929645.7708297153</v>
      </c>
      <c r="G50" s="47">
        <v>39261.874647704972</v>
      </c>
      <c r="H50" s="47">
        <v>569763.39081535011</v>
      </c>
      <c r="I50" s="47">
        <v>143023.54525820856</v>
      </c>
      <c r="J50" s="47">
        <v>7502.3834703355396</v>
      </c>
      <c r="K50" s="47">
        <v>170094.57663811615</v>
      </c>
      <c r="L50" s="35">
        <f t="shared" si="6"/>
        <v>2157109.4242726653</v>
      </c>
      <c r="M50" s="47">
        <v>432499.8541215877</v>
      </c>
      <c r="N50" s="47">
        <v>336692.47801052104</v>
      </c>
      <c r="O50" s="47">
        <v>16279.005530305567</v>
      </c>
      <c r="P50" s="47">
        <v>163313.96462802059</v>
      </c>
      <c r="Q50" s="47">
        <v>113855.57934857861</v>
      </c>
      <c r="R50" s="47">
        <v>531310.76351376763</v>
      </c>
      <c r="S50" s="47">
        <v>40171.27307726138</v>
      </c>
      <c r="T50" s="47">
        <v>2513.9562794311291</v>
      </c>
      <c r="U50" s="47">
        <v>253100.60830795142</v>
      </c>
      <c r="V50" s="47">
        <v>115833.83956756136</v>
      </c>
      <c r="W50" s="47">
        <v>123351.85751449887</v>
      </c>
      <c r="X50" s="47">
        <v>28186.244373179783</v>
      </c>
      <c r="Y50" s="35">
        <f t="shared" si="0"/>
        <v>4168494.347600033</v>
      </c>
      <c r="Z50" s="36"/>
    </row>
    <row r="51" spans="2:26" x14ac:dyDescent="0.6">
      <c r="B51" s="57"/>
      <c r="C51" s="77">
        <v>3</v>
      </c>
      <c r="D51" s="35">
        <v>432906.36268961371</v>
      </c>
      <c r="E51" s="35">
        <v>313814.72081875388</v>
      </c>
      <c r="F51" s="35">
        <f t="shared" si="5"/>
        <v>940687.61128112988</v>
      </c>
      <c r="G51" s="47">
        <v>41501.25627939932</v>
      </c>
      <c r="H51" s="47">
        <v>610242.12974593684</v>
      </c>
      <c r="I51" s="47">
        <v>138645.0260194999</v>
      </c>
      <c r="J51" s="47">
        <v>6950.3409963746326</v>
      </c>
      <c r="K51" s="47">
        <v>143348.85823991933</v>
      </c>
      <c r="L51" s="35">
        <f t="shared" si="6"/>
        <v>2121670.3434104095</v>
      </c>
      <c r="M51" s="47">
        <v>459799.394130275</v>
      </c>
      <c r="N51" s="47">
        <v>351183.47088293982</v>
      </c>
      <c r="O51" s="47">
        <v>21576.752757798302</v>
      </c>
      <c r="P51" s="47">
        <v>165721.88382845451</v>
      </c>
      <c r="Q51" s="47">
        <v>122694.27079194701</v>
      </c>
      <c r="R51" s="47">
        <v>473639.47643060616</v>
      </c>
      <c r="S51" s="47">
        <v>44157.311800882257</v>
      </c>
      <c r="T51" s="47">
        <v>2170.9540033797575</v>
      </c>
      <c r="U51" s="47">
        <v>214224.44715516496</v>
      </c>
      <c r="V51" s="47">
        <v>100371.62046879671</v>
      </c>
      <c r="W51" s="47">
        <v>135098.76125003732</v>
      </c>
      <c r="X51" s="47">
        <v>31031.999910128216</v>
      </c>
      <c r="Y51" s="35">
        <f t="shared" si="0"/>
        <v>3809079.0381999072</v>
      </c>
      <c r="Z51" s="36"/>
    </row>
    <row r="52" spans="2:26" ht="24.75" thickBot="1" x14ac:dyDescent="0.65">
      <c r="B52" s="90"/>
      <c r="C52" s="91">
        <v>4</v>
      </c>
      <c r="D52" s="37">
        <v>36345.479656191521</v>
      </c>
      <c r="E52" s="37">
        <v>313557.31821415375</v>
      </c>
      <c r="F52" s="37">
        <f t="shared" si="5"/>
        <v>1001103.0252840943</v>
      </c>
      <c r="G52" s="106">
        <v>40472.133847083722</v>
      </c>
      <c r="H52" s="106">
        <v>625836.39956195839</v>
      </c>
      <c r="I52" s="106">
        <v>146056.12317779372</v>
      </c>
      <c r="J52" s="106">
        <v>6594.1494697279222</v>
      </c>
      <c r="K52" s="106">
        <v>182144.21922753062</v>
      </c>
      <c r="L52" s="37">
        <f t="shared" si="6"/>
        <v>2245772.6835096115</v>
      </c>
      <c r="M52" s="106">
        <v>470617.58870137157</v>
      </c>
      <c r="N52" s="106">
        <v>343107.01844303176</v>
      </c>
      <c r="O52" s="106">
        <v>20209.291199689931</v>
      </c>
      <c r="P52" s="106">
        <v>178778.45500403654</v>
      </c>
      <c r="Q52" s="106">
        <v>132287.70393173373</v>
      </c>
      <c r="R52" s="106">
        <v>465692.22042473702</v>
      </c>
      <c r="S52" s="106">
        <v>48653.895758523977</v>
      </c>
      <c r="T52" s="106">
        <v>2195.3527246416515</v>
      </c>
      <c r="U52" s="106">
        <v>272605.01019331848</v>
      </c>
      <c r="V52" s="106">
        <v>125068.32848704068</v>
      </c>
      <c r="W52" s="106">
        <v>146307.5633020082</v>
      </c>
      <c r="X52" s="106">
        <v>40250.255339478244</v>
      </c>
      <c r="Y52" s="37">
        <f t="shared" si="0"/>
        <v>3596778.5066640512</v>
      </c>
      <c r="Z52" s="38"/>
    </row>
  </sheetData>
  <mergeCells count="1">
    <mergeCell ref="B2:Z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59"/>
  <sheetViews>
    <sheetView rightToLeft="1" zoomScale="55" zoomScaleNormal="55" workbookViewId="0">
      <pane xSplit="3" ySplit="4" topLeftCell="D38" activePane="bottomRight" state="frozen"/>
      <selection activeCell="B2" sqref="B2:M57"/>
      <selection pane="topRight" activeCell="B2" sqref="B2:M57"/>
      <selection pane="bottomLeft" activeCell="B2" sqref="B2:M57"/>
      <selection pane="bottomRight"/>
    </sheetView>
  </sheetViews>
  <sheetFormatPr defaultRowHeight="15.75" x14ac:dyDescent="0.4"/>
  <cols>
    <col min="1" max="1" width="9.140625" style="16"/>
    <col min="2" max="2" width="9.42578125" style="50" customWidth="1"/>
    <col min="3" max="3" width="8.140625" style="50" customWidth="1"/>
    <col min="4" max="4" width="19.140625" style="16" customWidth="1"/>
    <col min="5" max="5" width="16.7109375" style="16" customWidth="1"/>
    <col min="6" max="6" width="16" style="16" customWidth="1"/>
    <col min="7" max="7" width="15.140625" style="16" customWidth="1"/>
    <col min="8" max="8" width="16.140625" style="16" customWidth="1"/>
    <col min="9" max="9" width="12.7109375" style="16" customWidth="1"/>
    <col min="10" max="10" width="15.5703125" style="16" customWidth="1"/>
    <col min="11" max="11" width="14.7109375" style="16" customWidth="1"/>
    <col min="12" max="12" width="20.28515625" style="16" customWidth="1"/>
    <col min="13" max="13" width="17.42578125" style="16" customWidth="1"/>
    <col min="14" max="14" width="19.28515625" style="16" customWidth="1"/>
    <col min="15" max="15" width="17.5703125" style="16" bestFit="1" customWidth="1"/>
    <col min="16" max="18" width="9.140625" style="16"/>
    <col min="19" max="19" width="9.5703125" style="16" bestFit="1" customWidth="1"/>
    <col min="20" max="258" width="9.140625" style="16"/>
    <col min="259" max="259" width="16.85546875" style="16" bestFit="1" customWidth="1"/>
    <col min="260" max="260" width="5.7109375" style="16" bestFit="1" customWidth="1"/>
    <col min="261" max="261" width="19.140625" style="16" customWidth="1"/>
    <col min="262" max="262" width="16.7109375" style="16" customWidth="1"/>
    <col min="263" max="263" width="16" style="16" customWidth="1"/>
    <col min="264" max="264" width="15.140625" style="16" customWidth="1"/>
    <col min="265" max="265" width="16.140625" style="16" customWidth="1"/>
    <col min="266" max="266" width="15.5703125" style="16" customWidth="1"/>
    <col min="267" max="267" width="14.7109375" style="16" customWidth="1"/>
    <col min="268" max="268" width="20.28515625" style="16" customWidth="1"/>
    <col min="269" max="269" width="17.42578125" style="16" customWidth="1"/>
    <col min="270" max="270" width="19.28515625" style="16" customWidth="1"/>
    <col min="271" max="274" width="9.140625" style="16"/>
    <col min="275" max="275" width="9.5703125" style="16" bestFit="1" customWidth="1"/>
    <col min="276" max="514" width="9.140625" style="16"/>
    <col min="515" max="515" width="16.85546875" style="16" bestFit="1" customWidth="1"/>
    <col min="516" max="516" width="5.7109375" style="16" bestFit="1" customWidth="1"/>
    <col min="517" max="517" width="19.140625" style="16" customWidth="1"/>
    <col min="518" max="518" width="16.7109375" style="16" customWidth="1"/>
    <col min="519" max="519" width="16" style="16" customWidth="1"/>
    <col min="520" max="520" width="15.140625" style="16" customWidth="1"/>
    <col min="521" max="521" width="16.140625" style="16" customWidth="1"/>
    <col min="522" max="522" width="15.5703125" style="16" customWidth="1"/>
    <col min="523" max="523" width="14.7109375" style="16" customWidth="1"/>
    <col min="524" max="524" width="20.28515625" style="16" customWidth="1"/>
    <col min="525" max="525" width="17.42578125" style="16" customWidth="1"/>
    <col min="526" max="526" width="19.28515625" style="16" customWidth="1"/>
    <col min="527" max="530" width="9.140625" style="16"/>
    <col min="531" max="531" width="9.5703125" style="16" bestFit="1" customWidth="1"/>
    <col min="532" max="770" width="9.140625" style="16"/>
    <col min="771" max="771" width="16.85546875" style="16" bestFit="1" customWidth="1"/>
    <col min="772" max="772" width="5.7109375" style="16" bestFit="1" customWidth="1"/>
    <col min="773" max="773" width="19.140625" style="16" customWidth="1"/>
    <col min="774" max="774" width="16.7109375" style="16" customWidth="1"/>
    <col min="775" max="775" width="16" style="16" customWidth="1"/>
    <col min="776" max="776" width="15.140625" style="16" customWidth="1"/>
    <col min="777" max="777" width="16.140625" style="16" customWidth="1"/>
    <col min="778" max="778" width="15.5703125" style="16" customWidth="1"/>
    <col min="779" max="779" width="14.7109375" style="16" customWidth="1"/>
    <col min="780" max="780" width="20.28515625" style="16" customWidth="1"/>
    <col min="781" max="781" width="17.42578125" style="16" customWidth="1"/>
    <col min="782" max="782" width="19.28515625" style="16" customWidth="1"/>
    <col min="783" max="786" width="9.140625" style="16"/>
    <col min="787" max="787" width="9.5703125" style="16" bestFit="1" customWidth="1"/>
    <col min="788" max="1026" width="9.140625" style="16"/>
    <col min="1027" max="1027" width="16.85546875" style="16" bestFit="1" customWidth="1"/>
    <col min="1028" max="1028" width="5.7109375" style="16" bestFit="1" customWidth="1"/>
    <col min="1029" max="1029" width="19.140625" style="16" customWidth="1"/>
    <col min="1030" max="1030" width="16.7109375" style="16" customWidth="1"/>
    <col min="1031" max="1031" width="16" style="16" customWidth="1"/>
    <col min="1032" max="1032" width="15.140625" style="16" customWidth="1"/>
    <col min="1033" max="1033" width="16.140625" style="16" customWidth="1"/>
    <col min="1034" max="1034" width="15.5703125" style="16" customWidth="1"/>
    <col min="1035" max="1035" width="14.7109375" style="16" customWidth="1"/>
    <col min="1036" max="1036" width="20.28515625" style="16" customWidth="1"/>
    <col min="1037" max="1037" width="17.42578125" style="16" customWidth="1"/>
    <col min="1038" max="1038" width="19.28515625" style="16" customWidth="1"/>
    <col min="1039" max="1042" width="9.140625" style="16"/>
    <col min="1043" max="1043" width="9.5703125" style="16" bestFit="1" customWidth="1"/>
    <col min="1044" max="1282" width="9.140625" style="16"/>
    <col min="1283" max="1283" width="16.85546875" style="16" bestFit="1" customWidth="1"/>
    <col min="1284" max="1284" width="5.7109375" style="16" bestFit="1" customWidth="1"/>
    <col min="1285" max="1285" width="19.140625" style="16" customWidth="1"/>
    <col min="1286" max="1286" width="16.7109375" style="16" customWidth="1"/>
    <col min="1287" max="1287" width="16" style="16" customWidth="1"/>
    <col min="1288" max="1288" width="15.140625" style="16" customWidth="1"/>
    <col min="1289" max="1289" width="16.140625" style="16" customWidth="1"/>
    <col min="1290" max="1290" width="15.5703125" style="16" customWidth="1"/>
    <col min="1291" max="1291" width="14.7109375" style="16" customWidth="1"/>
    <col min="1292" max="1292" width="20.28515625" style="16" customWidth="1"/>
    <col min="1293" max="1293" width="17.42578125" style="16" customWidth="1"/>
    <col min="1294" max="1294" width="19.28515625" style="16" customWidth="1"/>
    <col min="1295" max="1298" width="9.140625" style="16"/>
    <col min="1299" max="1299" width="9.5703125" style="16" bestFit="1" customWidth="1"/>
    <col min="1300" max="1538" width="9.140625" style="16"/>
    <col min="1539" max="1539" width="16.85546875" style="16" bestFit="1" customWidth="1"/>
    <col min="1540" max="1540" width="5.7109375" style="16" bestFit="1" customWidth="1"/>
    <col min="1541" max="1541" width="19.140625" style="16" customWidth="1"/>
    <col min="1542" max="1542" width="16.7109375" style="16" customWidth="1"/>
    <col min="1543" max="1543" width="16" style="16" customWidth="1"/>
    <col min="1544" max="1544" width="15.140625" style="16" customWidth="1"/>
    <col min="1545" max="1545" width="16.140625" style="16" customWidth="1"/>
    <col min="1546" max="1546" width="15.5703125" style="16" customWidth="1"/>
    <col min="1547" max="1547" width="14.7109375" style="16" customWidth="1"/>
    <col min="1548" max="1548" width="20.28515625" style="16" customWidth="1"/>
    <col min="1549" max="1549" width="17.42578125" style="16" customWidth="1"/>
    <col min="1550" max="1550" width="19.28515625" style="16" customWidth="1"/>
    <col min="1551" max="1554" width="9.140625" style="16"/>
    <col min="1555" max="1555" width="9.5703125" style="16" bestFit="1" customWidth="1"/>
    <col min="1556" max="1794" width="9.140625" style="16"/>
    <col min="1795" max="1795" width="16.85546875" style="16" bestFit="1" customWidth="1"/>
    <col min="1796" max="1796" width="5.7109375" style="16" bestFit="1" customWidth="1"/>
    <col min="1797" max="1797" width="19.140625" style="16" customWidth="1"/>
    <col min="1798" max="1798" width="16.7109375" style="16" customWidth="1"/>
    <col min="1799" max="1799" width="16" style="16" customWidth="1"/>
    <col min="1800" max="1800" width="15.140625" style="16" customWidth="1"/>
    <col min="1801" max="1801" width="16.140625" style="16" customWidth="1"/>
    <col min="1802" max="1802" width="15.5703125" style="16" customWidth="1"/>
    <col min="1803" max="1803" width="14.7109375" style="16" customWidth="1"/>
    <col min="1804" max="1804" width="20.28515625" style="16" customWidth="1"/>
    <col min="1805" max="1805" width="17.42578125" style="16" customWidth="1"/>
    <col min="1806" max="1806" width="19.28515625" style="16" customWidth="1"/>
    <col min="1807" max="1810" width="9.140625" style="16"/>
    <col min="1811" max="1811" width="9.5703125" style="16" bestFit="1" customWidth="1"/>
    <col min="1812" max="2050" width="9.140625" style="16"/>
    <col min="2051" max="2051" width="16.85546875" style="16" bestFit="1" customWidth="1"/>
    <col min="2052" max="2052" width="5.7109375" style="16" bestFit="1" customWidth="1"/>
    <col min="2053" max="2053" width="19.140625" style="16" customWidth="1"/>
    <col min="2054" max="2054" width="16.7109375" style="16" customWidth="1"/>
    <col min="2055" max="2055" width="16" style="16" customWidth="1"/>
    <col min="2056" max="2056" width="15.140625" style="16" customWidth="1"/>
    <col min="2057" max="2057" width="16.140625" style="16" customWidth="1"/>
    <col min="2058" max="2058" width="15.5703125" style="16" customWidth="1"/>
    <col min="2059" max="2059" width="14.7109375" style="16" customWidth="1"/>
    <col min="2060" max="2060" width="20.28515625" style="16" customWidth="1"/>
    <col min="2061" max="2061" width="17.42578125" style="16" customWidth="1"/>
    <col min="2062" max="2062" width="19.28515625" style="16" customWidth="1"/>
    <col min="2063" max="2066" width="9.140625" style="16"/>
    <col min="2067" max="2067" width="9.5703125" style="16" bestFit="1" customWidth="1"/>
    <col min="2068" max="2306" width="9.140625" style="16"/>
    <col min="2307" max="2307" width="16.85546875" style="16" bestFit="1" customWidth="1"/>
    <col min="2308" max="2308" width="5.7109375" style="16" bestFit="1" customWidth="1"/>
    <col min="2309" max="2309" width="19.140625" style="16" customWidth="1"/>
    <col min="2310" max="2310" width="16.7109375" style="16" customWidth="1"/>
    <col min="2311" max="2311" width="16" style="16" customWidth="1"/>
    <col min="2312" max="2312" width="15.140625" style="16" customWidth="1"/>
    <col min="2313" max="2313" width="16.140625" style="16" customWidth="1"/>
    <col min="2314" max="2314" width="15.5703125" style="16" customWidth="1"/>
    <col min="2315" max="2315" width="14.7109375" style="16" customWidth="1"/>
    <col min="2316" max="2316" width="20.28515625" style="16" customWidth="1"/>
    <col min="2317" max="2317" width="17.42578125" style="16" customWidth="1"/>
    <col min="2318" max="2318" width="19.28515625" style="16" customWidth="1"/>
    <col min="2319" max="2322" width="9.140625" style="16"/>
    <col min="2323" max="2323" width="9.5703125" style="16" bestFit="1" customWidth="1"/>
    <col min="2324" max="2562" width="9.140625" style="16"/>
    <col min="2563" max="2563" width="16.85546875" style="16" bestFit="1" customWidth="1"/>
    <col min="2564" max="2564" width="5.7109375" style="16" bestFit="1" customWidth="1"/>
    <col min="2565" max="2565" width="19.140625" style="16" customWidth="1"/>
    <col min="2566" max="2566" width="16.7109375" style="16" customWidth="1"/>
    <col min="2567" max="2567" width="16" style="16" customWidth="1"/>
    <col min="2568" max="2568" width="15.140625" style="16" customWidth="1"/>
    <col min="2569" max="2569" width="16.140625" style="16" customWidth="1"/>
    <col min="2570" max="2570" width="15.5703125" style="16" customWidth="1"/>
    <col min="2571" max="2571" width="14.7109375" style="16" customWidth="1"/>
    <col min="2572" max="2572" width="20.28515625" style="16" customWidth="1"/>
    <col min="2573" max="2573" width="17.42578125" style="16" customWidth="1"/>
    <col min="2574" max="2574" width="19.28515625" style="16" customWidth="1"/>
    <col min="2575" max="2578" width="9.140625" style="16"/>
    <col min="2579" max="2579" width="9.5703125" style="16" bestFit="1" customWidth="1"/>
    <col min="2580" max="2818" width="9.140625" style="16"/>
    <col min="2819" max="2819" width="16.85546875" style="16" bestFit="1" customWidth="1"/>
    <col min="2820" max="2820" width="5.7109375" style="16" bestFit="1" customWidth="1"/>
    <col min="2821" max="2821" width="19.140625" style="16" customWidth="1"/>
    <col min="2822" max="2822" width="16.7109375" style="16" customWidth="1"/>
    <col min="2823" max="2823" width="16" style="16" customWidth="1"/>
    <col min="2824" max="2824" width="15.140625" style="16" customWidth="1"/>
    <col min="2825" max="2825" width="16.140625" style="16" customWidth="1"/>
    <col min="2826" max="2826" width="15.5703125" style="16" customWidth="1"/>
    <col min="2827" max="2827" width="14.7109375" style="16" customWidth="1"/>
    <col min="2828" max="2828" width="20.28515625" style="16" customWidth="1"/>
    <col min="2829" max="2829" width="17.42578125" style="16" customWidth="1"/>
    <col min="2830" max="2830" width="19.28515625" style="16" customWidth="1"/>
    <col min="2831" max="2834" width="9.140625" style="16"/>
    <col min="2835" max="2835" width="9.5703125" style="16" bestFit="1" customWidth="1"/>
    <col min="2836" max="3074" width="9.140625" style="16"/>
    <col min="3075" max="3075" width="16.85546875" style="16" bestFit="1" customWidth="1"/>
    <col min="3076" max="3076" width="5.7109375" style="16" bestFit="1" customWidth="1"/>
    <col min="3077" max="3077" width="19.140625" style="16" customWidth="1"/>
    <col min="3078" max="3078" width="16.7109375" style="16" customWidth="1"/>
    <col min="3079" max="3079" width="16" style="16" customWidth="1"/>
    <col min="3080" max="3080" width="15.140625" style="16" customWidth="1"/>
    <col min="3081" max="3081" width="16.140625" style="16" customWidth="1"/>
    <col min="3082" max="3082" width="15.5703125" style="16" customWidth="1"/>
    <col min="3083" max="3083" width="14.7109375" style="16" customWidth="1"/>
    <col min="3084" max="3084" width="20.28515625" style="16" customWidth="1"/>
    <col min="3085" max="3085" width="17.42578125" style="16" customWidth="1"/>
    <col min="3086" max="3086" width="19.28515625" style="16" customWidth="1"/>
    <col min="3087" max="3090" width="9.140625" style="16"/>
    <col min="3091" max="3091" width="9.5703125" style="16" bestFit="1" customWidth="1"/>
    <col min="3092" max="3330" width="9.140625" style="16"/>
    <col min="3331" max="3331" width="16.85546875" style="16" bestFit="1" customWidth="1"/>
    <col min="3332" max="3332" width="5.7109375" style="16" bestFit="1" customWidth="1"/>
    <col min="3333" max="3333" width="19.140625" style="16" customWidth="1"/>
    <col min="3334" max="3334" width="16.7109375" style="16" customWidth="1"/>
    <col min="3335" max="3335" width="16" style="16" customWidth="1"/>
    <col min="3336" max="3336" width="15.140625" style="16" customWidth="1"/>
    <col min="3337" max="3337" width="16.140625" style="16" customWidth="1"/>
    <col min="3338" max="3338" width="15.5703125" style="16" customWidth="1"/>
    <col min="3339" max="3339" width="14.7109375" style="16" customWidth="1"/>
    <col min="3340" max="3340" width="20.28515625" style="16" customWidth="1"/>
    <col min="3341" max="3341" width="17.42578125" style="16" customWidth="1"/>
    <col min="3342" max="3342" width="19.28515625" style="16" customWidth="1"/>
    <col min="3343" max="3346" width="9.140625" style="16"/>
    <col min="3347" max="3347" width="9.5703125" style="16" bestFit="1" customWidth="1"/>
    <col min="3348" max="3586" width="9.140625" style="16"/>
    <col min="3587" max="3587" width="16.85546875" style="16" bestFit="1" customWidth="1"/>
    <col min="3588" max="3588" width="5.7109375" style="16" bestFit="1" customWidth="1"/>
    <col min="3589" max="3589" width="19.140625" style="16" customWidth="1"/>
    <col min="3590" max="3590" width="16.7109375" style="16" customWidth="1"/>
    <col min="3591" max="3591" width="16" style="16" customWidth="1"/>
    <col min="3592" max="3592" width="15.140625" style="16" customWidth="1"/>
    <col min="3593" max="3593" width="16.140625" style="16" customWidth="1"/>
    <col min="3594" max="3594" width="15.5703125" style="16" customWidth="1"/>
    <col min="3595" max="3595" width="14.7109375" style="16" customWidth="1"/>
    <col min="3596" max="3596" width="20.28515625" style="16" customWidth="1"/>
    <col min="3597" max="3597" width="17.42578125" style="16" customWidth="1"/>
    <col min="3598" max="3598" width="19.28515625" style="16" customWidth="1"/>
    <col min="3599" max="3602" width="9.140625" style="16"/>
    <col min="3603" max="3603" width="9.5703125" style="16" bestFit="1" customWidth="1"/>
    <col min="3604" max="3842" width="9.140625" style="16"/>
    <col min="3843" max="3843" width="16.85546875" style="16" bestFit="1" customWidth="1"/>
    <col min="3844" max="3844" width="5.7109375" style="16" bestFit="1" customWidth="1"/>
    <col min="3845" max="3845" width="19.140625" style="16" customWidth="1"/>
    <col min="3846" max="3846" width="16.7109375" style="16" customWidth="1"/>
    <col min="3847" max="3847" width="16" style="16" customWidth="1"/>
    <col min="3848" max="3848" width="15.140625" style="16" customWidth="1"/>
    <col min="3849" max="3849" width="16.140625" style="16" customWidth="1"/>
    <col min="3850" max="3850" width="15.5703125" style="16" customWidth="1"/>
    <col min="3851" max="3851" width="14.7109375" style="16" customWidth="1"/>
    <col min="3852" max="3852" width="20.28515625" style="16" customWidth="1"/>
    <col min="3853" max="3853" width="17.42578125" style="16" customWidth="1"/>
    <col min="3854" max="3854" width="19.28515625" style="16" customWidth="1"/>
    <col min="3855" max="3858" width="9.140625" style="16"/>
    <col min="3859" max="3859" width="9.5703125" style="16" bestFit="1" customWidth="1"/>
    <col min="3860" max="4098" width="9.140625" style="16"/>
    <col min="4099" max="4099" width="16.85546875" style="16" bestFit="1" customWidth="1"/>
    <col min="4100" max="4100" width="5.7109375" style="16" bestFit="1" customWidth="1"/>
    <col min="4101" max="4101" width="19.140625" style="16" customWidth="1"/>
    <col min="4102" max="4102" width="16.7109375" style="16" customWidth="1"/>
    <col min="4103" max="4103" width="16" style="16" customWidth="1"/>
    <col min="4104" max="4104" width="15.140625" style="16" customWidth="1"/>
    <col min="4105" max="4105" width="16.140625" style="16" customWidth="1"/>
    <col min="4106" max="4106" width="15.5703125" style="16" customWidth="1"/>
    <col min="4107" max="4107" width="14.7109375" style="16" customWidth="1"/>
    <col min="4108" max="4108" width="20.28515625" style="16" customWidth="1"/>
    <col min="4109" max="4109" width="17.42578125" style="16" customWidth="1"/>
    <col min="4110" max="4110" width="19.28515625" style="16" customWidth="1"/>
    <col min="4111" max="4114" width="9.140625" style="16"/>
    <col min="4115" max="4115" width="9.5703125" style="16" bestFit="1" customWidth="1"/>
    <col min="4116" max="4354" width="9.140625" style="16"/>
    <col min="4355" max="4355" width="16.85546875" style="16" bestFit="1" customWidth="1"/>
    <col min="4356" max="4356" width="5.7109375" style="16" bestFit="1" customWidth="1"/>
    <col min="4357" max="4357" width="19.140625" style="16" customWidth="1"/>
    <col min="4358" max="4358" width="16.7109375" style="16" customWidth="1"/>
    <col min="4359" max="4359" width="16" style="16" customWidth="1"/>
    <col min="4360" max="4360" width="15.140625" style="16" customWidth="1"/>
    <col min="4361" max="4361" width="16.140625" style="16" customWidth="1"/>
    <col min="4362" max="4362" width="15.5703125" style="16" customWidth="1"/>
    <col min="4363" max="4363" width="14.7109375" style="16" customWidth="1"/>
    <col min="4364" max="4364" width="20.28515625" style="16" customWidth="1"/>
    <col min="4365" max="4365" width="17.42578125" style="16" customWidth="1"/>
    <col min="4366" max="4366" width="19.28515625" style="16" customWidth="1"/>
    <col min="4367" max="4370" width="9.140625" style="16"/>
    <col min="4371" max="4371" width="9.5703125" style="16" bestFit="1" customWidth="1"/>
    <col min="4372" max="4610" width="9.140625" style="16"/>
    <col min="4611" max="4611" width="16.85546875" style="16" bestFit="1" customWidth="1"/>
    <col min="4612" max="4612" width="5.7109375" style="16" bestFit="1" customWidth="1"/>
    <col min="4613" max="4613" width="19.140625" style="16" customWidth="1"/>
    <col min="4614" max="4614" width="16.7109375" style="16" customWidth="1"/>
    <col min="4615" max="4615" width="16" style="16" customWidth="1"/>
    <col min="4616" max="4616" width="15.140625" style="16" customWidth="1"/>
    <col min="4617" max="4617" width="16.140625" style="16" customWidth="1"/>
    <col min="4618" max="4618" width="15.5703125" style="16" customWidth="1"/>
    <col min="4619" max="4619" width="14.7109375" style="16" customWidth="1"/>
    <col min="4620" max="4620" width="20.28515625" style="16" customWidth="1"/>
    <col min="4621" max="4621" width="17.42578125" style="16" customWidth="1"/>
    <col min="4622" max="4622" width="19.28515625" style="16" customWidth="1"/>
    <col min="4623" max="4626" width="9.140625" style="16"/>
    <col min="4627" max="4627" width="9.5703125" style="16" bestFit="1" customWidth="1"/>
    <col min="4628" max="4866" width="9.140625" style="16"/>
    <col min="4867" max="4867" width="16.85546875" style="16" bestFit="1" customWidth="1"/>
    <col min="4868" max="4868" width="5.7109375" style="16" bestFit="1" customWidth="1"/>
    <col min="4869" max="4869" width="19.140625" style="16" customWidth="1"/>
    <col min="4870" max="4870" width="16.7109375" style="16" customWidth="1"/>
    <col min="4871" max="4871" width="16" style="16" customWidth="1"/>
    <col min="4872" max="4872" width="15.140625" style="16" customWidth="1"/>
    <col min="4873" max="4873" width="16.140625" style="16" customWidth="1"/>
    <col min="4874" max="4874" width="15.5703125" style="16" customWidth="1"/>
    <col min="4875" max="4875" width="14.7109375" style="16" customWidth="1"/>
    <col min="4876" max="4876" width="20.28515625" style="16" customWidth="1"/>
    <col min="4877" max="4877" width="17.42578125" style="16" customWidth="1"/>
    <col min="4878" max="4878" width="19.28515625" style="16" customWidth="1"/>
    <col min="4879" max="4882" width="9.140625" style="16"/>
    <col min="4883" max="4883" width="9.5703125" style="16" bestFit="1" customWidth="1"/>
    <col min="4884" max="5122" width="9.140625" style="16"/>
    <col min="5123" max="5123" width="16.85546875" style="16" bestFit="1" customWidth="1"/>
    <col min="5124" max="5124" width="5.7109375" style="16" bestFit="1" customWidth="1"/>
    <col min="5125" max="5125" width="19.140625" style="16" customWidth="1"/>
    <col min="5126" max="5126" width="16.7109375" style="16" customWidth="1"/>
    <col min="5127" max="5127" width="16" style="16" customWidth="1"/>
    <col min="5128" max="5128" width="15.140625" style="16" customWidth="1"/>
    <col min="5129" max="5129" width="16.140625" style="16" customWidth="1"/>
    <col min="5130" max="5130" width="15.5703125" style="16" customWidth="1"/>
    <col min="5131" max="5131" width="14.7109375" style="16" customWidth="1"/>
    <col min="5132" max="5132" width="20.28515625" style="16" customWidth="1"/>
    <col min="5133" max="5133" width="17.42578125" style="16" customWidth="1"/>
    <col min="5134" max="5134" width="19.28515625" style="16" customWidth="1"/>
    <col min="5135" max="5138" width="9.140625" style="16"/>
    <col min="5139" max="5139" width="9.5703125" style="16" bestFit="1" customWidth="1"/>
    <col min="5140" max="5378" width="9.140625" style="16"/>
    <col min="5379" max="5379" width="16.85546875" style="16" bestFit="1" customWidth="1"/>
    <col min="5380" max="5380" width="5.7109375" style="16" bestFit="1" customWidth="1"/>
    <col min="5381" max="5381" width="19.140625" style="16" customWidth="1"/>
    <col min="5382" max="5382" width="16.7109375" style="16" customWidth="1"/>
    <col min="5383" max="5383" width="16" style="16" customWidth="1"/>
    <col min="5384" max="5384" width="15.140625" style="16" customWidth="1"/>
    <col min="5385" max="5385" width="16.140625" style="16" customWidth="1"/>
    <col min="5386" max="5386" width="15.5703125" style="16" customWidth="1"/>
    <col min="5387" max="5387" width="14.7109375" style="16" customWidth="1"/>
    <col min="5388" max="5388" width="20.28515625" style="16" customWidth="1"/>
    <col min="5389" max="5389" width="17.42578125" style="16" customWidth="1"/>
    <col min="5390" max="5390" width="19.28515625" style="16" customWidth="1"/>
    <col min="5391" max="5394" width="9.140625" style="16"/>
    <col min="5395" max="5395" width="9.5703125" style="16" bestFit="1" customWidth="1"/>
    <col min="5396" max="5634" width="9.140625" style="16"/>
    <col min="5635" max="5635" width="16.85546875" style="16" bestFit="1" customWidth="1"/>
    <col min="5636" max="5636" width="5.7109375" style="16" bestFit="1" customWidth="1"/>
    <col min="5637" max="5637" width="19.140625" style="16" customWidth="1"/>
    <col min="5638" max="5638" width="16.7109375" style="16" customWidth="1"/>
    <col min="5639" max="5639" width="16" style="16" customWidth="1"/>
    <col min="5640" max="5640" width="15.140625" style="16" customWidth="1"/>
    <col min="5641" max="5641" width="16.140625" style="16" customWidth="1"/>
    <col min="5642" max="5642" width="15.5703125" style="16" customWidth="1"/>
    <col min="5643" max="5643" width="14.7109375" style="16" customWidth="1"/>
    <col min="5644" max="5644" width="20.28515625" style="16" customWidth="1"/>
    <col min="5645" max="5645" width="17.42578125" style="16" customWidth="1"/>
    <col min="5646" max="5646" width="19.28515625" style="16" customWidth="1"/>
    <col min="5647" max="5650" width="9.140625" style="16"/>
    <col min="5651" max="5651" width="9.5703125" style="16" bestFit="1" customWidth="1"/>
    <col min="5652" max="5890" width="9.140625" style="16"/>
    <col min="5891" max="5891" width="16.85546875" style="16" bestFit="1" customWidth="1"/>
    <col min="5892" max="5892" width="5.7109375" style="16" bestFit="1" customWidth="1"/>
    <col min="5893" max="5893" width="19.140625" style="16" customWidth="1"/>
    <col min="5894" max="5894" width="16.7109375" style="16" customWidth="1"/>
    <col min="5895" max="5895" width="16" style="16" customWidth="1"/>
    <col min="5896" max="5896" width="15.140625" style="16" customWidth="1"/>
    <col min="5897" max="5897" width="16.140625" style="16" customWidth="1"/>
    <col min="5898" max="5898" width="15.5703125" style="16" customWidth="1"/>
    <col min="5899" max="5899" width="14.7109375" style="16" customWidth="1"/>
    <col min="5900" max="5900" width="20.28515625" style="16" customWidth="1"/>
    <col min="5901" max="5901" width="17.42578125" style="16" customWidth="1"/>
    <col min="5902" max="5902" width="19.28515625" style="16" customWidth="1"/>
    <col min="5903" max="5906" width="9.140625" style="16"/>
    <col min="5907" max="5907" width="9.5703125" style="16" bestFit="1" customWidth="1"/>
    <col min="5908" max="6146" width="9.140625" style="16"/>
    <col min="6147" max="6147" width="16.85546875" style="16" bestFit="1" customWidth="1"/>
    <col min="6148" max="6148" width="5.7109375" style="16" bestFit="1" customWidth="1"/>
    <col min="6149" max="6149" width="19.140625" style="16" customWidth="1"/>
    <col min="6150" max="6150" width="16.7109375" style="16" customWidth="1"/>
    <col min="6151" max="6151" width="16" style="16" customWidth="1"/>
    <col min="6152" max="6152" width="15.140625" style="16" customWidth="1"/>
    <col min="6153" max="6153" width="16.140625" style="16" customWidth="1"/>
    <col min="6154" max="6154" width="15.5703125" style="16" customWidth="1"/>
    <col min="6155" max="6155" width="14.7109375" style="16" customWidth="1"/>
    <col min="6156" max="6156" width="20.28515625" style="16" customWidth="1"/>
    <col min="6157" max="6157" width="17.42578125" style="16" customWidth="1"/>
    <col min="6158" max="6158" width="19.28515625" style="16" customWidth="1"/>
    <col min="6159" max="6162" width="9.140625" style="16"/>
    <col min="6163" max="6163" width="9.5703125" style="16" bestFit="1" customWidth="1"/>
    <col min="6164" max="6402" width="9.140625" style="16"/>
    <col min="6403" max="6403" width="16.85546875" style="16" bestFit="1" customWidth="1"/>
    <col min="6404" max="6404" width="5.7109375" style="16" bestFit="1" customWidth="1"/>
    <col min="6405" max="6405" width="19.140625" style="16" customWidth="1"/>
    <col min="6406" max="6406" width="16.7109375" style="16" customWidth="1"/>
    <col min="6407" max="6407" width="16" style="16" customWidth="1"/>
    <col min="6408" max="6408" width="15.140625" style="16" customWidth="1"/>
    <col min="6409" max="6409" width="16.140625" style="16" customWidth="1"/>
    <col min="6410" max="6410" width="15.5703125" style="16" customWidth="1"/>
    <col min="6411" max="6411" width="14.7109375" style="16" customWidth="1"/>
    <col min="6412" max="6412" width="20.28515625" style="16" customWidth="1"/>
    <col min="6413" max="6413" width="17.42578125" style="16" customWidth="1"/>
    <col min="6414" max="6414" width="19.28515625" style="16" customWidth="1"/>
    <col min="6415" max="6418" width="9.140625" style="16"/>
    <col min="6419" max="6419" width="9.5703125" style="16" bestFit="1" customWidth="1"/>
    <col min="6420" max="6658" width="9.140625" style="16"/>
    <col min="6659" max="6659" width="16.85546875" style="16" bestFit="1" customWidth="1"/>
    <col min="6660" max="6660" width="5.7109375" style="16" bestFit="1" customWidth="1"/>
    <col min="6661" max="6661" width="19.140625" style="16" customWidth="1"/>
    <col min="6662" max="6662" width="16.7109375" style="16" customWidth="1"/>
    <col min="6663" max="6663" width="16" style="16" customWidth="1"/>
    <col min="6664" max="6664" width="15.140625" style="16" customWidth="1"/>
    <col min="6665" max="6665" width="16.140625" style="16" customWidth="1"/>
    <col min="6666" max="6666" width="15.5703125" style="16" customWidth="1"/>
    <col min="6667" max="6667" width="14.7109375" style="16" customWidth="1"/>
    <col min="6668" max="6668" width="20.28515625" style="16" customWidth="1"/>
    <col min="6669" max="6669" width="17.42578125" style="16" customWidth="1"/>
    <col min="6670" max="6670" width="19.28515625" style="16" customWidth="1"/>
    <col min="6671" max="6674" width="9.140625" style="16"/>
    <col min="6675" max="6675" width="9.5703125" style="16" bestFit="1" customWidth="1"/>
    <col min="6676" max="6914" width="9.140625" style="16"/>
    <col min="6915" max="6915" width="16.85546875" style="16" bestFit="1" customWidth="1"/>
    <col min="6916" max="6916" width="5.7109375" style="16" bestFit="1" customWidth="1"/>
    <col min="6917" max="6917" width="19.140625" style="16" customWidth="1"/>
    <col min="6918" max="6918" width="16.7109375" style="16" customWidth="1"/>
    <col min="6919" max="6919" width="16" style="16" customWidth="1"/>
    <col min="6920" max="6920" width="15.140625" style="16" customWidth="1"/>
    <col min="6921" max="6921" width="16.140625" style="16" customWidth="1"/>
    <col min="6922" max="6922" width="15.5703125" style="16" customWidth="1"/>
    <col min="6923" max="6923" width="14.7109375" style="16" customWidth="1"/>
    <col min="6924" max="6924" width="20.28515625" style="16" customWidth="1"/>
    <col min="6925" max="6925" width="17.42578125" style="16" customWidth="1"/>
    <col min="6926" max="6926" width="19.28515625" style="16" customWidth="1"/>
    <col min="6927" max="6930" width="9.140625" style="16"/>
    <col min="6931" max="6931" width="9.5703125" style="16" bestFit="1" customWidth="1"/>
    <col min="6932" max="7170" width="9.140625" style="16"/>
    <col min="7171" max="7171" width="16.85546875" style="16" bestFit="1" customWidth="1"/>
    <col min="7172" max="7172" width="5.7109375" style="16" bestFit="1" customWidth="1"/>
    <col min="7173" max="7173" width="19.140625" style="16" customWidth="1"/>
    <col min="7174" max="7174" width="16.7109375" style="16" customWidth="1"/>
    <col min="7175" max="7175" width="16" style="16" customWidth="1"/>
    <col min="7176" max="7176" width="15.140625" style="16" customWidth="1"/>
    <col min="7177" max="7177" width="16.140625" style="16" customWidth="1"/>
    <col min="7178" max="7178" width="15.5703125" style="16" customWidth="1"/>
    <col min="7179" max="7179" width="14.7109375" style="16" customWidth="1"/>
    <col min="7180" max="7180" width="20.28515625" style="16" customWidth="1"/>
    <col min="7181" max="7181" width="17.42578125" style="16" customWidth="1"/>
    <col min="7182" max="7182" width="19.28515625" style="16" customWidth="1"/>
    <col min="7183" max="7186" width="9.140625" style="16"/>
    <col min="7187" max="7187" width="9.5703125" style="16" bestFit="1" customWidth="1"/>
    <col min="7188" max="7426" width="9.140625" style="16"/>
    <col min="7427" max="7427" width="16.85546875" style="16" bestFit="1" customWidth="1"/>
    <col min="7428" max="7428" width="5.7109375" style="16" bestFit="1" customWidth="1"/>
    <col min="7429" max="7429" width="19.140625" style="16" customWidth="1"/>
    <col min="7430" max="7430" width="16.7109375" style="16" customWidth="1"/>
    <col min="7431" max="7431" width="16" style="16" customWidth="1"/>
    <col min="7432" max="7432" width="15.140625" style="16" customWidth="1"/>
    <col min="7433" max="7433" width="16.140625" style="16" customWidth="1"/>
    <col min="7434" max="7434" width="15.5703125" style="16" customWidth="1"/>
    <col min="7435" max="7435" width="14.7109375" style="16" customWidth="1"/>
    <col min="7436" max="7436" width="20.28515625" style="16" customWidth="1"/>
    <col min="7437" max="7437" width="17.42578125" style="16" customWidth="1"/>
    <col min="7438" max="7438" width="19.28515625" style="16" customWidth="1"/>
    <col min="7439" max="7442" width="9.140625" style="16"/>
    <col min="7443" max="7443" width="9.5703125" style="16" bestFit="1" customWidth="1"/>
    <col min="7444" max="7682" width="9.140625" style="16"/>
    <col min="7683" max="7683" width="16.85546875" style="16" bestFit="1" customWidth="1"/>
    <col min="7684" max="7684" width="5.7109375" style="16" bestFit="1" customWidth="1"/>
    <col min="7685" max="7685" width="19.140625" style="16" customWidth="1"/>
    <col min="7686" max="7686" width="16.7109375" style="16" customWidth="1"/>
    <col min="7687" max="7687" width="16" style="16" customWidth="1"/>
    <col min="7688" max="7688" width="15.140625" style="16" customWidth="1"/>
    <col min="7689" max="7689" width="16.140625" style="16" customWidth="1"/>
    <col min="7690" max="7690" width="15.5703125" style="16" customWidth="1"/>
    <col min="7691" max="7691" width="14.7109375" style="16" customWidth="1"/>
    <col min="7692" max="7692" width="20.28515625" style="16" customWidth="1"/>
    <col min="7693" max="7693" width="17.42578125" style="16" customWidth="1"/>
    <col min="7694" max="7694" width="19.28515625" style="16" customWidth="1"/>
    <col min="7695" max="7698" width="9.140625" style="16"/>
    <col min="7699" max="7699" width="9.5703125" style="16" bestFit="1" customWidth="1"/>
    <col min="7700" max="7938" width="9.140625" style="16"/>
    <col min="7939" max="7939" width="16.85546875" style="16" bestFit="1" customWidth="1"/>
    <col min="7940" max="7940" width="5.7109375" style="16" bestFit="1" customWidth="1"/>
    <col min="7941" max="7941" width="19.140625" style="16" customWidth="1"/>
    <col min="7942" max="7942" width="16.7109375" style="16" customWidth="1"/>
    <col min="7943" max="7943" width="16" style="16" customWidth="1"/>
    <col min="7944" max="7944" width="15.140625" style="16" customWidth="1"/>
    <col min="7945" max="7945" width="16.140625" style="16" customWidth="1"/>
    <col min="7946" max="7946" width="15.5703125" style="16" customWidth="1"/>
    <col min="7947" max="7947" width="14.7109375" style="16" customWidth="1"/>
    <col min="7948" max="7948" width="20.28515625" style="16" customWidth="1"/>
    <col min="7949" max="7949" width="17.42578125" style="16" customWidth="1"/>
    <col min="7950" max="7950" width="19.28515625" style="16" customWidth="1"/>
    <col min="7951" max="7954" width="9.140625" style="16"/>
    <col min="7955" max="7955" width="9.5703125" style="16" bestFit="1" customWidth="1"/>
    <col min="7956" max="8194" width="9.140625" style="16"/>
    <col min="8195" max="8195" width="16.85546875" style="16" bestFit="1" customWidth="1"/>
    <col min="8196" max="8196" width="5.7109375" style="16" bestFit="1" customWidth="1"/>
    <col min="8197" max="8197" width="19.140625" style="16" customWidth="1"/>
    <col min="8198" max="8198" width="16.7109375" style="16" customWidth="1"/>
    <col min="8199" max="8199" width="16" style="16" customWidth="1"/>
    <col min="8200" max="8200" width="15.140625" style="16" customWidth="1"/>
    <col min="8201" max="8201" width="16.140625" style="16" customWidth="1"/>
    <col min="8202" max="8202" width="15.5703125" style="16" customWidth="1"/>
    <col min="8203" max="8203" width="14.7109375" style="16" customWidth="1"/>
    <col min="8204" max="8204" width="20.28515625" style="16" customWidth="1"/>
    <col min="8205" max="8205" width="17.42578125" style="16" customWidth="1"/>
    <col min="8206" max="8206" width="19.28515625" style="16" customWidth="1"/>
    <col min="8207" max="8210" width="9.140625" style="16"/>
    <col min="8211" max="8211" width="9.5703125" style="16" bestFit="1" customWidth="1"/>
    <col min="8212" max="8450" width="9.140625" style="16"/>
    <col min="8451" max="8451" width="16.85546875" style="16" bestFit="1" customWidth="1"/>
    <col min="8452" max="8452" width="5.7109375" style="16" bestFit="1" customWidth="1"/>
    <col min="8453" max="8453" width="19.140625" style="16" customWidth="1"/>
    <col min="8454" max="8454" width="16.7109375" style="16" customWidth="1"/>
    <col min="8455" max="8455" width="16" style="16" customWidth="1"/>
    <col min="8456" max="8456" width="15.140625" style="16" customWidth="1"/>
    <col min="8457" max="8457" width="16.140625" style="16" customWidth="1"/>
    <col min="8458" max="8458" width="15.5703125" style="16" customWidth="1"/>
    <col min="8459" max="8459" width="14.7109375" style="16" customWidth="1"/>
    <col min="8460" max="8460" width="20.28515625" style="16" customWidth="1"/>
    <col min="8461" max="8461" width="17.42578125" style="16" customWidth="1"/>
    <col min="8462" max="8462" width="19.28515625" style="16" customWidth="1"/>
    <col min="8463" max="8466" width="9.140625" style="16"/>
    <col min="8467" max="8467" width="9.5703125" style="16" bestFit="1" customWidth="1"/>
    <col min="8468" max="8706" width="9.140625" style="16"/>
    <col min="8707" max="8707" width="16.85546875" style="16" bestFit="1" customWidth="1"/>
    <col min="8708" max="8708" width="5.7109375" style="16" bestFit="1" customWidth="1"/>
    <col min="8709" max="8709" width="19.140625" style="16" customWidth="1"/>
    <col min="8710" max="8710" width="16.7109375" style="16" customWidth="1"/>
    <col min="8711" max="8711" width="16" style="16" customWidth="1"/>
    <col min="8712" max="8712" width="15.140625" style="16" customWidth="1"/>
    <col min="8713" max="8713" width="16.140625" style="16" customWidth="1"/>
    <col min="8714" max="8714" width="15.5703125" style="16" customWidth="1"/>
    <col min="8715" max="8715" width="14.7109375" style="16" customWidth="1"/>
    <col min="8716" max="8716" width="20.28515625" style="16" customWidth="1"/>
    <col min="8717" max="8717" width="17.42578125" style="16" customWidth="1"/>
    <col min="8718" max="8718" width="19.28515625" style="16" customWidth="1"/>
    <col min="8719" max="8722" width="9.140625" style="16"/>
    <col min="8723" max="8723" width="9.5703125" style="16" bestFit="1" customWidth="1"/>
    <col min="8724" max="8962" width="9.140625" style="16"/>
    <col min="8963" max="8963" width="16.85546875" style="16" bestFit="1" customWidth="1"/>
    <col min="8964" max="8964" width="5.7109375" style="16" bestFit="1" customWidth="1"/>
    <col min="8965" max="8965" width="19.140625" style="16" customWidth="1"/>
    <col min="8966" max="8966" width="16.7109375" style="16" customWidth="1"/>
    <col min="8967" max="8967" width="16" style="16" customWidth="1"/>
    <col min="8968" max="8968" width="15.140625" style="16" customWidth="1"/>
    <col min="8969" max="8969" width="16.140625" style="16" customWidth="1"/>
    <col min="8970" max="8970" width="15.5703125" style="16" customWidth="1"/>
    <col min="8971" max="8971" width="14.7109375" style="16" customWidth="1"/>
    <col min="8972" max="8972" width="20.28515625" style="16" customWidth="1"/>
    <col min="8973" max="8973" width="17.42578125" style="16" customWidth="1"/>
    <col min="8974" max="8974" width="19.28515625" style="16" customWidth="1"/>
    <col min="8975" max="8978" width="9.140625" style="16"/>
    <col min="8979" max="8979" width="9.5703125" style="16" bestFit="1" customWidth="1"/>
    <col min="8980" max="9218" width="9.140625" style="16"/>
    <col min="9219" max="9219" width="16.85546875" style="16" bestFit="1" customWidth="1"/>
    <col min="9220" max="9220" width="5.7109375" style="16" bestFit="1" customWidth="1"/>
    <col min="9221" max="9221" width="19.140625" style="16" customWidth="1"/>
    <col min="9222" max="9222" width="16.7109375" style="16" customWidth="1"/>
    <col min="9223" max="9223" width="16" style="16" customWidth="1"/>
    <col min="9224" max="9224" width="15.140625" style="16" customWidth="1"/>
    <col min="9225" max="9225" width="16.140625" style="16" customWidth="1"/>
    <col min="9226" max="9226" width="15.5703125" style="16" customWidth="1"/>
    <col min="9227" max="9227" width="14.7109375" style="16" customWidth="1"/>
    <col min="9228" max="9228" width="20.28515625" style="16" customWidth="1"/>
    <col min="9229" max="9229" width="17.42578125" style="16" customWidth="1"/>
    <col min="9230" max="9230" width="19.28515625" style="16" customWidth="1"/>
    <col min="9231" max="9234" width="9.140625" style="16"/>
    <col min="9235" max="9235" width="9.5703125" style="16" bestFit="1" customWidth="1"/>
    <col min="9236" max="9474" width="9.140625" style="16"/>
    <col min="9475" max="9475" width="16.85546875" style="16" bestFit="1" customWidth="1"/>
    <col min="9476" max="9476" width="5.7109375" style="16" bestFit="1" customWidth="1"/>
    <col min="9477" max="9477" width="19.140625" style="16" customWidth="1"/>
    <col min="9478" max="9478" width="16.7109375" style="16" customWidth="1"/>
    <col min="9479" max="9479" width="16" style="16" customWidth="1"/>
    <col min="9480" max="9480" width="15.140625" style="16" customWidth="1"/>
    <col min="9481" max="9481" width="16.140625" style="16" customWidth="1"/>
    <col min="9482" max="9482" width="15.5703125" style="16" customWidth="1"/>
    <col min="9483" max="9483" width="14.7109375" style="16" customWidth="1"/>
    <col min="9484" max="9484" width="20.28515625" style="16" customWidth="1"/>
    <col min="9485" max="9485" width="17.42578125" style="16" customWidth="1"/>
    <col min="9486" max="9486" width="19.28515625" style="16" customWidth="1"/>
    <col min="9487" max="9490" width="9.140625" style="16"/>
    <col min="9491" max="9491" width="9.5703125" style="16" bestFit="1" customWidth="1"/>
    <col min="9492" max="9730" width="9.140625" style="16"/>
    <col min="9731" max="9731" width="16.85546875" style="16" bestFit="1" customWidth="1"/>
    <col min="9732" max="9732" width="5.7109375" style="16" bestFit="1" customWidth="1"/>
    <col min="9733" max="9733" width="19.140625" style="16" customWidth="1"/>
    <col min="9734" max="9734" width="16.7109375" style="16" customWidth="1"/>
    <col min="9735" max="9735" width="16" style="16" customWidth="1"/>
    <col min="9736" max="9736" width="15.140625" style="16" customWidth="1"/>
    <col min="9737" max="9737" width="16.140625" style="16" customWidth="1"/>
    <col min="9738" max="9738" width="15.5703125" style="16" customWidth="1"/>
    <col min="9739" max="9739" width="14.7109375" style="16" customWidth="1"/>
    <col min="9740" max="9740" width="20.28515625" style="16" customWidth="1"/>
    <col min="9741" max="9741" width="17.42578125" style="16" customWidth="1"/>
    <col min="9742" max="9742" width="19.28515625" style="16" customWidth="1"/>
    <col min="9743" max="9746" width="9.140625" style="16"/>
    <col min="9747" max="9747" width="9.5703125" style="16" bestFit="1" customWidth="1"/>
    <col min="9748" max="9986" width="9.140625" style="16"/>
    <col min="9987" max="9987" width="16.85546875" style="16" bestFit="1" customWidth="1"/>
    <col min="9988" max="9988" width="5.7109375" style="16" bestFit="1" customWidth="1"/>
    <col min="9989" max="9989" width="19.140625" style="16" customWidth="1"/>
    <col min="9990" max="9990" width="16.7109375" style="16" customWidth="1"/>
    <col min="9991" max="9991" width="16" style="16" customWidth="1"/>
    <col min="9992" max="9992" width="15.140625" style="16" customWidth="1"/>
    <col min="9993" max="9993" width="16.140625" style="16" customWidth="1"/>
    <col min="9994" max="9994" width="15.5703125" style="16" customWidth="1"/>
    <col min="9995" max="9995" width="14.7109375" style="16" customWidth="1"/>
    <col min="9996" max="9996" width="20.28515625" style="16" customWidth="1"/>
    <col min="9997" max="9997" width="17.42578125" style="16" customWidth="1"/>
    <col min="9998" max="9998" width="19.28515625" style="16" customWidth="1"/>
    <col min="9999" max="10002" width="9.140625" style="16"/>
    <col min="10003" max="10003" width="9.5703125" style="16" bestFit="1" customWidth="1"/>
    <col min="10004" max="10242" width="9.140625" style="16"/>
    <col min="10243" max="10243" width="16.85546875" style="16" bestFit="1" customWidth="1"/>
    <col min="10244" max="10244" width="5.7109375" style="16" bestFit="1" customWidth="1"/>
    <col min="10245" max="10245" width="19.140625" style="16" customWidth="1"/>
    <col min="10246" max="10246" width="16.7109375" style="16" customWidth="1"/>
    <col min="10247" max="10247" width="16" style="16" customWidth="1"/>
    <col min="10248" max="10248" width="15.140625" style="16" customWidth="1"/>
    <col min="10249" max="10249" width="16.140625" style="16" customWidth="1"/>
    <col min="10250" max="10250" width="15.5703125" style="16" customWidth="1"/>
    <col min="10251" max="10251" width="14.7109375" style="16" customWidth="1"/>
    <col min="10252" max="10252" width="20.28515625" style="16" customWidth="1"/>
    <col min="10253" max="10253" width="17.42578125" style="16" customWidth="1"/>
    <col min="10254" max="10254" width="19.28515625" style="16" customWidth="1"/>
    <col min="10255" max="10258" width="9.140625" style="16"/>
    <col min="10259" max="10259" width="9.5703125" style="16" bestFit="1" customWidth="1"/>
    <col min="10260" max="10498" width="9.140625" style="16"/>
    <col min="10499" max="10499" width="16.85546875" style="16" bestFit="1" customWidth="1"/>
    <col min="10500" max="10500" width="5.7109375" style="16" bestFit="1" customWidth="1"/>
    <col min="10501" max="10501" width="19.140625" style="16" customWidth="1"/>
    <col min="10502" max="10502" width="16.7109375" style="16" customWidth="1"/>
    <col min="10503" max="10503" width="16" style="16" customWidth="1"/>
    <col min="10504" max="10504" width="15.140625" style="16" customWidth="1"/>
    <col min="10505" max="10505" width="16.140625" style="16" customWidth="1"/>
    <col min="10506" max="10506" width="15.5703125" style="16" customWidth="1"/>
    <col min="10507" max="10507" width="14.7109375" style="16" customWidth="1"/>
    <col min="10508" max="10508" width="20.28515625" style="16" customWidth="1"/>
    <col min="10509" max="10509" width="17.42578125" style="16" customWidth="1"/>
    <col min="10510" max="10510" width="19.28515625" style="16" customWidth="1"/>
    <col min="10511" max="10514" width="9.140625" style="16"/>
    <col min="10515" max="10515" width="9.5703125" style="16" bestFit="1" customWidth="1"/>
    <col min="10516" max="10754" width="9.140625" style="16"/>
    <col min="10755" max="10755" width="16.85546875" style="16" bestFit="1" customWidth="1"/>
    <col min="10756" max="10756" width="5.7109375" style="16" bestFit="1" customWidth="1"/>
    <col min="10757" max="10757" width="19.140625" style="16" customWidth="1"/>
    <col min="10758" max="10758" width="16.7109375" style="16" customWidth="1"/>
    <col min="10759" max="10759" width="16" style="16" customWidth="1"/>
    <col min="10760" max="10760" width="15.140625" style="16" customWidth="1"/>
    <col min="10761" max="10761" width="16.140625" style="16" customWidth="1"/>
    <col min="10762" max="10762" width="15.5703125" style="16" customWidth="1"/>
    <col min="10763" max="10763" width="14.7109375" style="16" customWidth="1"/>
    <col min="10764" max="10764" width="20.28515625" style="16" customWidth="1"/>
    <col min="10765" max="10765" width="17.42578125" style="16" customWidth="1"/>
    <col min="10766" max="10766" width="19.28515625" style="16" customWidth="1"/>
    <col min="10767" max="10770" width="9.140625" style="16"/>
    <col min="10771" max="10771" width="9.5703125" style="16" bestFit="1" customWidth="1"/>
    <col min="10772" max="11010" width="9.140625" style="16"/>
    <col min="11011" max="11011" width="16.85546875" style="16" bestFit="1" customWidth="1"/>
    <col min="11012" max="11012" width="5.7109375" style="16" bestFit="1" customWidth="1"/>
    <col min="11013" max="11013" width="19.140625" style="16" customWidth="1"/>
    <col min="11014" max="11014" width="16.7109375" style="16" customWidth="1"/>
    <col min="11015" max="11015" width="16" style="16" customWidth="1"/>
    <col min="11016" max="11016" width="15.140625" style="16" customWidth="1"/>
    <col min="11017" max="11017" width="16.140625" style="16" customWidth="1"/>
    <col min="11018" max="11018" width="15.5703125" style="16" customWidth="1"/>
    <col min="11019" max="11019" width="14.7109375" style="16" customWidth="1"/>
    <col min="11020" max="11020" width="20.28515625" style="16" customWidth="1"/>
    <col min="11021" max="11021" width="17.42578125" style="16" customWidth="1"/>
    <col min="11022" max="11022" width="19.28515625" style="16" customWidth="1"/>
    <col min="11023" max="11026" width="9.140625" style="16"/>
    <col min="11027" max="11027" width="9.5703125" style="16" bestFit="1" customWidth="1"/>
    <col min="11028" max="11266" width="9.140625" style="16"/>
    <col min="11267" max="11267" width="16.85546875" style="16" bestFit="1" customWidth="1"/>
    <col min="11268" max="11268" width="5.7109375" style="16" bestFit="1" customWidth="1"/>
    <col min="11269" max="11269" width="19.140625" style="16" customWidth="1"/>
    <col min="11270" max="11270" width="16.7109375" style="16" customWidth="1"/>
    <col min="11271" max="11271" width="16" style="16" customWidth="1"/>
    <col min="11272" max="11272" width="15.140625" style="16" customWidth="1"/>
    <col min="11273" max="11273" width="16.140625" style="16" customWidth="1"/>
    <col min="11274" max="11274" width="15.5703125" style="16" customWidth="1"/>
    <col min="11275" max="11275" width="14.7109375" style="16" customWidth="1"/>
    <col min="11276" max="11276" width="20.28515625" style="16" customWidth="1"/>
    <col min="11277" max="11277" width="17.42578125" style="16" customWidth="1"/>
    <col min="11278" max="11278" width="19.28515625" style="16" customWidth="1"/>
    <col min="11279" max="11282" width="9.140625" style="16"/>
    <col min="11283" max="11283" width="9.5703125" style="16" bestFit="1" customWidth="1"/>
    <col min="11284" max="11522" width="9.140625" style="16"/>
    <col min="11523" max="11523" width="16.85546875" style="16" bestFit="1" customWidth="1"/>
    <col min="11524" max="11524" width="5.7109375" style="16" bestFit="1" customWidth="1"/>
    <col min="11525" max="11525" width="19.140625" style="16" customWidth="1"/>
    <col min="11526" max="11526" width="16.7109375" style="16" customWidth="1"/>
    <col min="11527" max="11527" width="16" style="16" customWidth="1"/>
    <col min="11528" max="11528" width="15.140625" style="16" customWidth="1"/>
    <col min="11529" max="11529" width="16.140625" style="16" customWidth="1"/>
    <col min="11530" max="11530" width="15.5703125" style="16" customWidth="1"/>
    <col min="11531" max="11531" width="14.7109375" style="16" customWidth="1"/>
    <col min="11532" max="11532" width="20.28515625" style="16" customWidth="1"/>
    <col min="11533" max="11533" width="17.42578125" style="16" customWidth="1"/>
    <col min="11534" max="11534" width="19.28515625" style="16" customWidth="1"/>
    <col min="11535" max="11538" width="9.140625" style="16"/>
    <col min="11539" max="11539" width="9.5703125" style="16" bestFit="1" customWidth="1"/>
    <col min="11540" max="11778" width="9.140625" style="16"/>
    <col min="11779" max="11779" width="16.85546875" style="16" bestFit="1" customWidth="1"/>
    <col min="11780" max="11780" width="5.7109375" style="16" bestFit="1" customWidth="1"/>
    <col min="11781" max="11781" width="19.140625" style="16" customWidth="1"/>
    <col min="11782" max="11782" width="16.7109375" style="16" customWidth="1"/>
    <col min="11783" max="11783" width="16" style="16" customWidth="1"/>
    <col min="11784" max="11784" width="15.140625" style="16" customWidth="1"/>
    <col min="11785" max="11785" width="16.140625" style="16" customWidth="1"/>
    <col min="11786" max="11786" width="15.5703125" style="16" customWidth="1"/>
    <col min="11787" max="11787" width="14.7109375" style="16" customWidth="1"/>
    <col min="11788" max="11788" width="20.28515625" style="16" customWidth="1"/>
    <col min="11789" max="11789" width="17.42578125" style="16" customWidth="1"/>
    <col min="11790" max="11790" width="19.28515625" style="16" customWidth="1"/>
    <col min="11791" max="11794" width="9.140625" style="16"/>
    <col min="11795" max="11795" width="9.5703125" style="16" bestFit="1" customWidth="1"/>
    <col min="11796" max="12034" width="9.140625" style="16"/>
    <col min="12035" max="12035" width="16.85546875" style="16" bestFit="1" customWidth="1"/>
    <col min="12036" max="12036" width="5.7109375" style="16" bestFit="1" customWidth="1"/>
    <col min="12037" max="12037" width="19.140625" style="16" customWidth="1"/>
    <col min="12038" max="12038" width="16.7109375" style="16" customWidth="1"/>
    <col min="12039" max="12039" width="16" style="16" customWidth="1"/>
    <col min="12040" max="12040" width="15.140625" style="16" customWidth="1"/>
    <col min="12041" max="12041" width="16.140625" style="16" customWidth="1"/>
    <col min="12042" max="12042" width="15.5703125" style="16" customWidth="1"/>
    <col min="12043" max="12043" width="14.7109375" style="16" customWidth="1"/>
    <col min="12044" max="12044" width="20.28515625" style="16" customWidth="1"/>
    <col min="12045" max="12045" width="17.42578125" style="16" customWidth="1"/>
    <col min="12046" max="12046" width="19.28515625" style="16" customWidth="1"/>
    <col min="12047" max="12050" width="9.140625" style="16"/>
    <col min="12051" max="12051" width="9.5703125" style="16" bestFit="1" customWidth="1"/>
    <col min="12052" max="12290" width="9.140625" style="16"/>
    <col min="12291" max="12291" width="16.85546875" style="16" bestFit="1" customWidth="1"/>
    <col min="12292" max="12292" width="5.7109375" style="16" bestFit="1" customWidth="1"/>
    <col min="12293" max="12293" width="19.140625" style="16" customWidth="1"/>
    <col min="12294" max="12294" width="16.7109375" style="16" customWidth="1"/>
    <col min="12295" max="12295" width="16" style="16" customWidth="1"/>
    <col min="12296" max="12296" width="15.140625" style="16" customWidth="1"/>
    <col min="12297" max="12297" width="16.140625" style="16" customWidth="1"/>
    <col min="12298" max="12298" width="15.5703125" style="16" customWidth="1"/>
    <col min="12299" max="12299" width="14.7109375" style="16" customWidth="1"/>
    <col min="12300" max="12300" width="20.28515625" style="16" customWidth="1"/>
    <col min="12301" max="12301" width="17.42578125" style="16" customWidth="1"/>
    <col min="12302" max="12302" width="19.28515625" style="16" customWidth="1"/>
    <col min="12303" max="12306" width="9.140625" style="16"/>
    <col min="12307" max="12307" width="9.5703125" style="16" bestFit="1" customWidth="1"/>
    <col min="12308" max="12546" width="9.140625" style="16"/>
    <col min="12547" max="12547" width="16.85546875" style="16" bestFit="1" customWidth="1"/>
    <col min="12548" max="12548" width="5.7109375" style="16" bestFit="1" customWidth="1"/>
    <col min="12549" max="12549" width="19.140625" style="16" customWidth="1"/>
    <col min="12550" max="12550" width="16.7109375" style="16" customWidth="1"/>
    <col min="12551" max="12551" width="16" style="16" customWidth="1"/>
    <col min="12552" max="12552" width="15.140625" style="16" customWidth="1"/>
    <col min="12553" max="12553" width="16.140625" style="16" customWidth="1"/>
    <col min="12554" max="12554" width="15.5703125" style="16" customWidth="1"/>
    <col min="12555" max="12555" width="14.7109375" style="16" customWidth="1"/>
    <col min="12556" max="12556" width="20.28515625" style="16" customWidth="1"/>
    <col min="12557" max="12557" width="17.42578125" style="16" customWidth="1"/>
    <col min="12558" max="12558" width="19.28515625" style="16" customWidth="1"/>
    <col min="12559" max="12562" width="9.140625" style="16"/>
    <col min="12563" max="12563" width="9.5703125" style="16" bestFit="1" customWidth="1"/>
    <col min="12564" max="12802" width="9.140625" style="16"/>
    <col min="12803" max="12803" width="16.85546875" style="16" bestFit="1" customWidth="1"/>
    <col min="12804" max="12804" width="5.7109375" style="16" bestFit="1" customWidth="1"/>
    <col min="12805" max="12805" width="19.140625" style="16" customWidth="1"/>
    <col min="12806" max="12806" width="16.7109375" style="16" customWidth="1"/>
    <col min="12807" max="12807" width="16" style="16" customWidth="1"/>
    <col min="12808" max="12808" width="15.140625" style="16" customWidth="1"/>
    <col min="12809" max="12809" width="16.140625" style="16" customWidth="1"/>
    <col min="12810" max="12810" width="15.5703125" style="16" customWidth="1"/>
    <col min="12811" max="12811" width="14.7109375" style="16" customWidth="1"/>
    <col min="12812" max="12812" width="20.28515625" style="16" customWidth="1"/>
    <col min="12813" max="12813" width="17.42578125" style="16" customWidth="1"/>
    <col min="12814" max="12814" width="19.28515625" style="16" customWidth="1"/>
    <col min="12815" max="12818" width="9.140625" style="16"/>
    <col min="12819" max="12819" width="9.5703125" style="16" bestFit="1" customWidth="1"/>
    <col min="12820" max="13058" width="9.140625" style="16"/>
    <col min="13059" max="13059" width="16.85546875" style="16" bestFit="1" customWidth="1"/>
    <col min="13060" max="13060" width="5.7109375" style="16" bestFit="1" customWidth="1"/>
    <col min="13061" max="13061" width="19.140625" style="16" customWidth="1"/>
    <col min="13062" max="13062" width="16.7109375" style="16" customWidth="1"/>
    <col min="13063" max="13063" width="16" style="16" customWidth="1"/>
    <col min="13064" max="13064" width="15.140625" style="16" customWidth="1"/>
    <col min="13065" max="13065" width="16.140625" style="16" customWidth="1"/>
    <col min="13066" max="13066" width="15.5703125" style="16" customWidth="1"/>
    <col min="13067" max="13067" width="14.7109375" style="16" customWidth="1"/>
    <col min="13068" max="13068" width="20.28515625" style="16" customWidth="1"/>
    <col min="13069" max="13069" width="17.42578125" style="16" customWidth="1"/>
    <col min="13070" max="13070" width="19.28515625" style="16" customWidth="1"/>
    <col min="13071" max="13074" width="9.140625" style="16"/>
    <col min="13075" max="13075" width="9.5703125" style="16" bestFit="1" customWidth="1"/>
    <col min="13076" max="13314" width="9.140625" style="16"/>
    <col min="13315" max="13315" width="16.85546875" style="16" bestFit="1" customWidth="1"/>
    <col min="13316" max="13316" width="5.7109375" style="16" bestFit="1" customWidth="1"/>
    <col min="13317" max="13317" width="19.140625" style="16" customWidth="1"/>
    <col min="13318" max="13318" width="16.7109375" style="16" customWidth="1"/>
    <col min="13319" max="13319" width="16" style="16" customWidth="1"/>
    <col min="13320" max="13320" width="15.140625" style="16" customWidth="1"/>
    <col min="13321" max="13321" width="16.140625" style="16" customWidth="1"/>
    <col min="13322" max="13322" width="15.5703125" style="16" customWidth="1"/>
    <col min="13323" max="13323" width="14.7109375" style="16" customWidth="1"/>
    <col min="13324" max="13324" width="20.28515625" style="16" customWidth="1"/>
    <col min="13325" max="13325" width="17.42578125" style="16" customWidth="1"/>
    <col min="13326" max="13326" width="19.28515625" style="16" customWidth="1"/>
    <col min="13327" max="13330" width="9.140625" style="16"/>
    <col min="13331" max="13331" width="9.5703125" style="16" bestFit="1" customWidth="1"/>
    <col min="13332" max="13570" width="9.140625" style="16"/>
    <col min="13571" max="13571" width="16.85546875" style="16" bestFit="1" customWidth="1"/>
    <col min="13572" max="13572" width="5.7109375" style="16" bestFit="1" customWidth="1"/>
    <col min="13573" max="13573" width="19.140625" style="16" customWidth="1"/>
    <col min="13574" max="13574" width="16.7109375" style="16" customWidth="1"/>
    <col min="13575" max="13575" width="16" style="16" customWidth="1"/>
    <col min="13576" max="13576" width="15.140625" style="16" customWidth="1"/>
    <col min="13577" max="13577" width="16.140625" style="16" customWidth="1"/>
    <col min="13578" max="13578" width="15.5703125" style="16" customWidth="1"/>
    <col min="13579" max="13579" width="14.7109375" style="16" customWidth="1"/>
    <col min="13580" max="13580" width="20.28515625" style="16" customWidth="1"/>
    <col min="13581" max="13581" width="17.42578125" style="16" customWidth="1"/>
    <col min="13582" max="13582" width="19.28515625" style="16" customWidth="1"/>
    <col min="13583" max="13586" width="9.140625" style="16"/>
    <col min="13587" max="13587" width="9.5703125" style="16" bestFit="1" customWidth="1"/>
    <col min="13588" max="13826" width="9.140625" style="16"/>
    <col min="13827" max="13827" width="16.85546875" style="16" bestFit="1" customWidth="1"/>
    <col min="13828" max="13828" width="5.7109375" style="16" bestFit="1" customWidth="1"/>
    <col min="13829" max="13829" width="19.140625" style="16" customWidth="1"/>
    <col min="13830" max="13830" width="16.7109375" style="16" customWidth="1"/>
    <col min="13831" max="13831" width="16" style="16" customWidth="1"/>
    <col min="13832" max="13832" width="15.140625" style="16" customWidth="1"/>
    <col min="13833" max="13833" width="16.140625" style="16" customWidth="1"/>
    <col min="13834" max="13834" width="15.5703125" style="16" customWidth="1"/>
    <col min="13835" max="13835" width="14.7109375" style="16" customWidth="1"/>
    <col min="13836" max="13836" width="20.28515625" style="16" customWidth="1"/>
    <col min="13837" max="13837" width="17.42578125" style="16" customWidth="1"/>
    <col min="13838" max="13838" width="19.28515625" style="16" customWidth="1"/>
    <col min="13839" max="13842" width="9.140625" style="16"/>
    <col min="13843" max="13843" width="9.5703125" style="16" bestFit="1" customWidth="1"/>
    <col min="13844" max="14082" width="9.140625" style="16"/>
    <col min="14083" max="14083" width="16.85546875" style="16" bestFit="1" customWidth="1"/>
    <col min="14084" max="14084" width="5.7109375" style="16" bestFit="1" customWidth="1"/>
    <col min="14085" max="14085" width="19.140625" style="16" customWidth="1"/>
    <col min="14086" max="14086" width="16.7109375" style="16" customWidth="1"/>
    <col min="14087" max="14087" width="16" style="16" customWidth="1"/>
    <col min="14088" max="14088" width="15.140625" style="16" customWidth="1"/>
    <col min="14089" max="14089" width="16.140625" style="16" customWidth="1"/>
    <col min="14090" max="14090" width="15.5703125" style="16" customWidth="1"/>
    <col min="14091" max="14091" width="14.7109375" style="16" customWidth="1"/>
    <col min="14092" max="14092" width="20.28515625" style="16" customWidth="1"/>
    <col min="14093" max="14093" width="17.42578125" style="16" customWidth="1"/>
    <col min="14094" max="14094" width="19.28515625" style="16" customWidth="1"/>
    <col min="14095" max="14098" width="9.140625" style="16"/>
    <col min="14099" max="14099" width="9.5703125" style="16" bestFit="1" customWidth="1"/>
    <col min="14100" max="14338" width="9.140625" style="16"/>
    <col min="14339" max="14339" width="16.85546875" style="16" bestFit="1" customWidth="1"/>
    <col min="14340" max="14340" width="5.7109375" style="16" bestFit="1" customWidth="1"/>
    <col min="14341" max="14341" width="19.140625" style="16" customWidth="1"/>
    <col min="14342" max="14342" width="16.7109375" style="16" customWidth="1"/>
    <col min="14343" max="14343" width="16" style="16" customWidth="1"/>
    <col min="14344" max="14344" width="15.140625" style="16" customWidth="1"/>
    <col min="14345" max="14345" width="16.140625" style="16" customWidth="1"/>
    <col min="14346" max="14346" width="15.5703125" style="16" customWidth="1"/>
    <col min="14347" max="14347" width="14.7109375" style="16" customWidth="1"/>
    <col min="14348" max="14348" width="20.28515625" style="16" customWidth="1"/>
    <col min="14349" max="14349" width="17.42578125" style="16" customWidth="1"/>
    <col min="14350" max="14350" width="19.28515625" style="16" customWidth="1"/>
    <col min="14351" max="14354" width="9.140625" style="16"/>
    <col min="14355" max="14355" width="9.5703125" style="16" bestFit="1" customWidth="1"/>
    <col min="14356" max="14594" width="9.140625" style="16"/>
    <col min="14595" max="14595" width="16.85546875" style="16" bestFit="1" customWidth="1"/>
    <col min="14596" max="14596" width="5.7109375" style="16" bestFit="1" customWidth="1"/>
    <col min="14597" max="14597" width="19.140625" style="16" customWidth="1"/>
    <col min="14598" max="14598" width="16.7109375" style="16" customWidth="1"/>
    <col min="14599" max="14599" width="16" style="16" customWidth="1"/>
    <col min="14600" max="14600" width="15.140625" style="16" customWidth="1"/>
    <col min="14601" max="14601" width="16.140625" style="16" customWidth="1"/>
    <col min="14602" max="14602" width="15.5703125" style="16" customWidth="1"/>
    <col min="14603" max="14603" width="14.7109375" style="16" customWidth="1"/>
    <col min="14604" max="14604" width="20.28515625" style="16" customWidth="1"/>
    <col min="14605" max="14605" width="17.42578125" style="16" customWidth="1"/>
    <col min="14606" max="14606" width="19.28515625" style="16" customWidth="1"/>
    <col min="14607" max="14610" width="9.140625" style="16"/>
    <col min="14611" max="14611" width="9.5703125" style="16" bestFit="1" customWidth="1"/>
    <col min="14612" max="14850" width="9.140625" style="16"/>
    <col min="14851" max="14851" width="16.85546875" style="16" bestFit="1" customWidth="1"/>
    <col min="14852" max="14852" width="5.7109375" style="16" bestFit="1" customWidth="1"/>
    <col min="14853" max="14853" width="19.140625" style="16" customWidth="1"/>
    <col min="14854" max="14854" width="16.7109375" style="16" customWidth="1"/>
    <col min="14855" max="14855" width="16" style="16" customWidth="1"/>
    <col min="14856" max="14856" width="15.140625" style="16" customWidth="1"/>
    <col min="14857" max="14857" width="16.140625" style="16" customWidth="1"/>
    <col min="14858" max="14858" width="15.5703125" style="16" customWidth="1"/>
    <col min="14859" max="14859" width="14.7109375" style="16" customWidth="1"/>
    <col min="14860" max="14860" width="20.28515625" style="16" customWidth="1"/>
    <col min="14861" max="14861" width="17.42578125" style="16" customWidth="1"/>
    <col min="14862" max="14862" width="19.28515625" style="16" customWidth="1"/>
    <col min="14863" max="14866" width="9.140625" style="16"/>
    <col min="14867" max="14867" width="9.5703125" style="16" bestFit="1" customWidth="1"/>
    <col min="14868" max="15106" width="9.140625" style="16"/>
    <col min="15107" max="15107" width="16.85546875" style="16" bestFit="1" customWidth="1"/>
    <col min="15108" max="15108" width="5.7109375" style="16" bestFit="1" customWidth="1"/>
    <col min="15109" max="15109" width="19.140625" style="16" customWidth="1"/>
    <col min="15110" max="15110" width="16.7109375" style="16" customWidth="1"/>
    <col min="15111" max="15111" width="16" style="16" customWidth="1"/>
    <col min="15112" max="15112" width="15.140625" style="16" customWidth="1"/>
    <col min="15113" max="15113" width="16.140625" style="16" customWidth="1"/>
    <col min="15114" max="15114" width="15.5703125" style="16" customWidth="1"/>
    <col min="15115" max="15115" width="14.7109375" style="16" customWidth="1"/>
    <col min="15116" max="15116" width="20.28515625" style="16" customWidth="1"/>
    <col min="15117" max="15117" width="17.42578125" style="16" customWidth="1"/>
    <col min="15118" max="15118" width="19.28515625" style="16" customWidth="1"/>
    <col min="15119" max="15122" width="9.140625" style="16"/>
    <col min="15123" max="15123" width="9.5703125" style="16" bestFit="1" customWidth="1"/>
    <col min="15124" max="15362" width="9.140625" style="16"/>
    <col min="15363" max="15363" width="16.85546875" style="16" bestFit="1" customWidth="1"/>
    <col min="15364" max="15364" width="5.7109375" style="16" bestFit="1" customWidth="1"/>
    <col min="15365" max="15365" width="19.140625" style="16" customWidth="1"/>
    <col min="15366" max="15366" width="16.7109375" style="16" customWidth="1"/>
    <col min="15367" max="15367" width="16" style="16" customWidth="1"/>
    <col min="15368" max="15368" width="15.140625" style="16" customWidth="1"/>
    <col min="15369" max="15369" width="16.140625" style="16" customWidth="1"/>
    <col min="15370" max="15370" width="15.5703125" style="16" customWidth="1"/>
    <col min="15371" max="15371" width="14.7109375" style="16" customWidth="1"/>
    <col min="15372" max="15372" width="20.28515625" style="16" customWidth="1"/>
    <col min="15373" max="15373" width="17.42578125" style="16" customWidth="1"/>
    <col min="15374" max="15374" width="19.28515625" style="16" customWidth="1"/>
    <col min="15375" max="15378" width="9.140625" style="16"/>
    <col min="15379" max="15379" width="9.5703125" style="16" bestFit="1" customWidth="1"/>
    <col min="15380" max="15618" width="9.140625" style="16"/>
    <col min="15619" max="15619" width="16.85546875" style="16" bestFit="1" customWidth="1"/>
    <col min="15620" max="15620" width="5.7109375" style="16" bestFit="1" customWidth="1"/>
    <col min="15621" max="15621" width="19.140625" style="16" customWidth="1"/>
    <col min="15622" max="15622" width="16.7109375" style="16" customWidth="1"/>
    <col min="15623" max="15623" width="16" style="16" customWidth="1"/>
    <col min="15624" max="15624" width="15.140625" style="16" customWidth="1"/>
    <col min="15625" max="15625" width="16.140625" style="16" customWidth="1"/>
    <col min="15626" max="15626" width="15.5703125" style="16" customWidth="1"/>
    <col min="15627" max="15627" width="14.7109375" style="16" customWidth="1"/>
    <col min="15628" max="15628" width="20.28515625" style="16" customWidth="1"/>
    <col min="15629" max="15629" width="17.42578125" style="16" customWidth="1"/>
    <col min="15630" max="15630" width="19.28515625" style="16" customWidth="1"/>
    <col min="15631" max="15634" width="9.140625" style="16"/>
    <col min="15635" max="15635" width="9.5703125" style="16" bestFit="1" customWidth="1"/>
    <col min="15636" max="15874" width="9.140625" style="16"/>
    <col min="15875" max="15875" width="16.85546875" style="16" bestFit="1" customWidth="1"/>
    <col min="15876" max="15876" width="5.7109375" style="16" bestFit="1" customWidth="1"/>
    <col min="15877" max="15877" width="19.140625" style="16" customWidth="1"/>
    <col min="15878" max="15878" width="16.7109375" style="16" customWidth="1"/>
    <col min="15879" max="15879" width="16" style="16" customWidth="1"/>
    <col min="15880" max="15880" width="15.140625" style="16" customWidth="1"/>
    <col min="15881" max="15881" width="16.140625" style="16" customWidth="1"/>
    <col min="15882" max="15882" width="15.5703125" style="16" customWidth="1"/>
    <col min="15883" max="15883" width="14.7109375" style="16" customWidth="1"/>
    <col min="15884" max="15884" width="20.28515625" style="16" customWidth="1"/>
    <col min="15885" max="15885" width="17.42578125" style="16" customWidth="1"/>
    <col min="15886" max="15886" width="19.28515625" style="16" customWidth="1"/>
    <col min="15887" max="15890" width="9.140625" style="16"/>
    <col min="15891" max="15891" width="9.5703125" style="16" bestFit="1" customWidth="1"/>
    <col min="15892" max="16130" width="9.140625" style="16"/>
    <col min="16131" max="16131" width="16.85546875" style="16" bestFit="1" customWidth="1"/>
    <col min="16132" max="16132" width="5.7109375" style="16" bestFit="1" customWidth="1"/>
    <col min="16133" max="16133" width="19.140625" style="16" customWidth="1"/>
    <col min="16134" max="16134" width="16.7109375" style="16" customWidth="1"/>
    <col min="16135" max="16135" width="16" style="16" customWidth="1"/>
    <col min="16136" max="16136" width="15.140625" style="16" customWidth="1"/>
    <col min="16137" max="16137" width="16.140625" style="16" customWidth="1"/>
    <col min="16138" max="16138" width="15.5703125" style="16" customWidth="1"/>
    <col min="16139" max="16139" width="14.7109375" style="16" customWidth="1"/>
    <col min="16140" max="16140" width="20.28515625" style="16" customWidth="1"/>
    <col min="16141" max="16141" width="17.42578125" style="16" customWidth="1"/>
    <col min="16142" max="16142" width="19.28515625" style="16" customWidth="1"/>
    <col min="16143" max="16146" width="9.140625" style="16"/>
    <col min="16147" max="16147" width="9.5703125" style="16" bestFit="1" customWidth="1"/>
    <col min="16148" max="16384" width="9.140625" style="16"/>
  </cols>
  <sheetData>
    <row r="1" spans="2:20" s="50" customFormat="1" ht="24" customHeight="1" thickBot="1" x14ac:dyDescent="0.45"/>
    <row r="2" spans="2:20" s="50" customFormat="1" ht="33" thickBot="1" x14ac:dyDescent="0.45">
      <c r="B2" s="116" t="s">
        <v>47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20" s="50" customFormat="1" ht="26.25" thickBot="1" x14ac:dyDescent="0.6">
      <c r="B3" s="87" t="s">
        <v>7</v>
      </c>
      <c r="C3" s="51"/>
      <c r="D3" s="51"/>
      <c r="E3" s="51"/>
      <c r="F3" s="51"/>
      <c r="G3" s="51"/>
      <c r="H3" s="51"/>
      <c r="J3" s="51"/>
      <c r="K3" s="51"/>
      <c r="L3" s="51"/>
      <c r="M3" s="51"/>
      <c r="N3" s="51"/>
    </row>
    <row r="4" spans="2:20" s="50" customFormat="1" ht="65.25" customHeight="1" x14ac:dyDescent="0.4">
      <c r="B4" s="52" t="s">
        <v>0</v>
      </c>
      <c r="C4" s="53" t="s">
        <v>1</v>
      </c>
      <c r="D4" s="54" t="s">
        <v>48</v>
      </c>
      <c r="E4" s="54" t="s">
        <v>49</v>
      </c>
      <c r="F4" s="54" t="s">
        <v>50</v>
      </c>
      <c r="G4" s="54" t="s">
        <v>51</v>
      </c>
      <c r="H4" s="54" t="s">
        <v>52</v>
      </c>
      <c r="I4" s="54" t="s">
        <v>53</v>
      </c>
      <c r="J4" s="54" t="s">
        <v>54</v>
      </c>
      <c r="K4" s="54" t="s">
        <v>55</v>
      </c>
      <c r="L4" s="54" t="s">
        <v>56</v>
      </c>
      <c r="M4" s="54" t="s">
        <v>57</v>
      </c>
      <c r="N4" s="55" t="s">
        <v>58</v>
      </c>
      <c r="O4" s="56"/>
      <c r="P4" s="56"/>
      <c r="Q4" s="56"/>
      <c r="R4" s="56"/>
      <c r="S4" s="56"/>
      <c r="T4" s="56"/>
    </row>
    <row r="5" spans="2:20" ht="24" x14ac:dyDescent="0.6">
      <c r="B5" s="57">
        <v>1390</v>
      </c>
      <c r="C5" s="58">
        <v>1</v>
      </c>
      <c r="D5" s="59">
        <v>663544.28392784426</v>
      </c>
      <c r="E5" s="59">
        <v>148017.31261015125</v>
      </c>
      <c r="F5" s="59">
        <f>+G5+H5+I5</f>
        <v>419800.44845843379</v>
      </c>
      <c r="G5" s="60">
        <v>156455.29791844261</v>
      </c>
      <c r="H5" s="60">
        <v>255658.27139297788</v>
      </c>
      <c r="I5" s="60">
        <v>7686.879147013301</v>
      </c>
      <c r="J5" s="59">
        <v>446247.92891295836</v>
      </c>
      <c r="K5" s="59">
        <v>248749.17278934861</v>
      </c>
      <c r="L5" s="61">
        <v>224766.47456184615</v>
      </c>
      <c r="M5" s="61">
        <f>+D5+E5+F5+J5-K5+L5</f>
        <v>1653627.2756818852</v>
      </c>
      <c r="N5" s="62">
        <f>SUM(M5:M8)</f>
        <v>6895999.7064121142</v>
      </c>
      <c r="O5" s="34"/>
      <c r="P5" s="34"/>
      <c r="Q5" s="7"/>
      <c r="R5" s="63"/>
      <c r="S5" s="64"/>
      <c r="T5" s="64"/>
    </row>
    <row r="6" spans="2:20" ht="24" x14ac:dyDescent="0.6">
      <c r="B6" s="57"/>
      <c r="C6" s="58">
        <v>2</v>
      </c>
      <c r="D6" s="59">
        <v>732327.31848978321</v>
      </c>
      <c r="E6" s="59">
        <v>232269.18258221511</v>
      </c>
      <c r="F6" s="59">
        <f t="shared" ref="F6:F52" si="0">+G6+H6+I6</f>
        <v>487108.77625773894</v>
      </c>
      <c r="G6" s="60">
        <v>176151.82508215873</v>
      </c>
      <c r="H6" s="60">
        <v>298747.56310457666</v>
      </c>
      <c r="I6" s="60">
        <v>12209.38807100353</v>
      </c>
      <c r="J6" s="59">
        <v>426355.71810686047</v>
      </c>
      <c r="K6" s="59">
        <v>299166.01756883075</v>
      </c>
      <c r="L6" s="61">
        <v>204864.76799129805</v>
      </c>
      <c r="M6" s="61">
        <f>+D6+E6+F6+J6-K6+L6</f>
        <v>1783759.7458590653</v>
      </c>
      <c r="N6" s="62"/>
      <c r="O6" s="34"/>
      <c r="P6" s="34"/>
      <c r="Q6" s="3"/>
      <c r="R6" s="63"/>
      <c r="S6" s="64"/>
      <c r="T6" s="64"/>
    </row>
    <row r="7" spans="2:20" ht="24" x14ac:dyDescent="0.6">
      <c r="B7" s="57"/>
      <c r="C7" s="58">
        <v>3</v>
      </c>
      <c r="D7" s="59">
        <v>734583.05082882615</v>
      </c>
      <c r="E7" s="59">
        <v>199235.40992355341</v>
      </c>
      <c r="F7" s="59">
        <f t="shared" si="0"/>
        <v>477266.77092370985</v>
      </c>
      <c r="G7" s="60">
        <v>176090.83717158018</v>
      </c>
      <c r="H7" s="60">
        <v>291147.66570114472</v>
      </c>
      <c r="I7" s="60">
        <v>10028.268050984931</v>
      </c>
      <c r="J7" s="59">
        <v>415764.54607832152</v>
      </c>
      <c r="K7" s="59">
        <v>274726.84273704374</v>
      </c>
      <c r="L7" s="61">
        <v>118014.41054430709</v>
      </c>
      <c r="M7" s="61">
        <f>+D7+E7+F7+J7-K7+L7</f>
        <v>1670137.3455616743</v>
      </c>
      <c r="N7" s="62"/>
      <c r="O7" s="34"/>
      <c r="P7" s="34"/>
      <c r="Q7" s="3"/>
      <c r="R7" s="63"/>
      <c r="S7" s="64"/>
      <c r="T7" s="64"/>
    </row>
    <row r="8" spans="2:20" ht="24" x14ac:dyDescent="0.6">
      <c r="B8" s="57"/>
      <c r="C8" s="58">
        <v>4</v>
      </c>
      <c r="D8" s="59">
        <v>784687.56546938664</v>
      </c>
      <c r="E8" s="59">
        <v>330807.54677813727</v>
      </c>
      <c r="F8" s="59">
        <f t="shared" si="0"/>
        <v>623027.07212857355</v>
      </c>
      <c r="G8" s="60">
        <v>201893.23196396814</v>
      </c>
      <c r="H8" s="60">
        <v>405379.76303988404</v>
      </c>
      <c r="I8" s="60">
        <v>15754.077124721322</v>
      </c>
      <c r="J8" s="59">
        <v>431033.0093876996</v>
      </c>
      <c r="K8" s="59">
        <v>300447.48993606347</v>
      </c>
      <c r="L8" s="61">
        <v>-80632.36451824347</v>
      </c>
      <c r="M8" s="61">
        <f t="shared" ref="M8:M52" si="1">+D8+E8+F8+J8-K8+L8</f>
        <v>1788475.3393094898</v>
      </c>
      <c r="N8" s="62"/>
      <c r="O8" s="34"/>
      <c r="P8" s="34"/>
      <c r="Q8" s="3"/>
      <c r="R8" s="63"/>
      <c r="S8" s="64"/>
      <c r="T8" s="64"/>
    </row>
    <row r="9" spans="2:20" ht="24" x14ac:dyDescent="0.6">
      <c r="B9" s="57">
        <f>+B5+1</f>
        <v>1391</v>
      </c>
      <c r="C9" s="58">
        <v>1</v>
      </c>
      <c r="D9" s="59">
        <v>799011.2661018098</v>
      </c>
      <c r="E9" s="59">
        <v>182881.85228081996</v>
      </c>
      <c r="F9" s="59">
        <f t="shared" si="0"/>
        <v>417362.2727019107</v>
      </c>
      <c r="G9" s="60">
        <v>140695.91968307598</v>
      </c>
      <c r="H9" s="60">
        <v>269661.2036158847</v>
      </c>
      <c r="I9" s="60">
        <v>7005.1494029500054</v>
      </c>
      <c r="J9" s="59">
        <v>356769.1542827494</v>
      </c>
      <c r="K9" s="59">
        <v>266464.08673907875</v>
      </c>
      <c r="L9" s="61">
        <v>200410.41764364799</v>
      </c>
      <c r="M9" s="61">
        <f t="shared" si="1"/>
        <v>1689970.8762718593</v>
      </c>
      <c r="N9" s="62">
        <f>SUM(M9:M12)</f>
        <v>7895676.8019433795</v>
      </c>
      <c r="O9" s="34"/>
      <c r="P9" s="34"/>
      <c r="Q9" s="7"/>
      <c r="R9" s="63"/>
      <c r="S9" s="64"/>
      <c r="T9" s="64"/>
    </row>
    <row r="10" spans="2:20" ht="24" x14ac:dyDescent="0.6">
      <c r="B10" s="57"/>
      <c r="C10" s="58">
        <v>2</v>
      </c>
      <c r="D10" s="59">
        <v>882514.55252561299</v>
      </c>
      <c r="E10" s="59">
        <v>289987.70777616341</v>
      </c>
      <c r="F10" s="59">
        <f t="shared" si="0"/>
        <v>526499.88460891368</v>
      </c>
      <c r="G10" s="60">
        <v>161289.91778360112</v>
      </c>
      <c r="H10" s="60">
        <v>354744.19802244013</v>
      </c>
      <c r="I10" s="60">
        <v>10465.768802872388</v>
      </c>
      <c r="J10" s="59">
        <v>321416.04341225704</v>
      </c>
      <c r="K10" s="59">
        <v>284431.78757071559</v>
      </c>
      <c r="L10" s="61">
        <v>248453.46367239358</v>
      </c>
      <c r="M10" s="61">
        <f t="shared" si="1"/>
        <v>1984439.8644246249</v>
      </c>
      <c r="N10" s="62"/>
      <c r="O10" s="34"/>
      <c r="P10" s="34"/>
      <c r="Q10" s="8"/>
      <c r="R10" s="63"/>
      <c r="S10" s="64"/>
      <c r="T10" s="64"/>
    </row>
    <row r="11" spans="2:20" ht="24" x14ac:dyDescent="0.6">
      <c r="B11" s="57"/>
      <c r="C11" s="58">
        <v>3</v>
      </c>
      <c r="D11" s="59">
        <v>943072.66817854159</v>
      </c>
      <c r="E11" s="59">
        <v>267854.87681016792</v>
      </c>
      <c r="F11" s="59">
        <f t="shared" si="0"/>
        <v>613869.04248724203</v>
      </c>
      <c r="G11" s="60">
        <v>202883.46095493654</v>
      </c>
      <c r="H11" s="60">
        <v>401448.12328030285</v>
      </c>
      <c r="I11" s="60">
        <v>9537.4582520026488</v>
      </c>
      <c r="J11" s="59">
        <v>532985.27371566417</v>
      </c>
      <c r="K11" s="59">
        <v>522774.72134420672</v>
      </c>
      <c r="L11" s="61">
        <v>177381.99984526727</v>
      </c>
      <c r="M11" s="61">
        <f t="shared" si="1"/>
        <v>2012389.139692676</v>
      </c>
      <c r="N11" s="62"/>
      <c r="O11" s="34"/>
      <c r="P11" s="34"/>
      <c r="Q11" s="8"/>
      <c r="R11" s="63"/>
      <c r="S11" s="64"/>
      <c r="T11" s="64"/>
    </row>
    <row r="12" spans="2:20" ht="24" x14ac:dyDescent="0.6">
      <c r="B12" s="57"/>
      <c r="C12" s="58">
        <v>4</v>
      </c>
      <c r="D12" s="59">
        <v>1149977.1294844849</v>
      </c>
      <c r="E12" s="59">
        <v>311603.48390699405</v>
      </c>
      <c r="F12" s="59">
        <f t="shared" si="0"/>
        <v>817497.95925720572</v>
      </c>
      <c r="G12" s="60">
        <v>250158.24598622933</v>
      </c>
      <c r="H12" s="60">
        <v>555426.61013790162</v>
      </c>
      <c r="I12" s="60">
        <v>11913.103133074712</v>
      </c>
      <c r="J12" s="59">
        <v>563406.5608534799</v>
      </c>
      <c r="K12" s="59">
        <v>632904.65834599873</v>
      </c>
      <c r="L12" s="61">
        <v>-703.55360194691457</v>
      </c>
      <c r="M12" s="61">
        <f t="shared" si="1"/>
        <v>2208876.921554219</v>
      </c>
      <c r="N12" s="62"/>
      <c r="O12" s="34"/>
      <c r="P12" s="34"/>
      <c r="Q12" s="8"/>
      <c r="R12" s="63"/>
      <c r="S12" s="64"/>
      <c r="T12" s="64"/>
    </row>
    <row r="13" spans="2:20" ht="24" x14ac:dyDescent="0.6">
      <c r="B13" s="57">
        <f>+B9+1</f>
        <v>1392</v>
      </c>
      <c r="C13" s="58">
        <v>1</v>
      </c>
      <c r="D13" s="59">
        <v>1145559.66482388</v>
      </c>
      <c r="E13" s="59">
        <v>286667.84605251404</v>
      </c>
      <c r="F13" s="59">
        <f t="shared" si="0"/>
        <v>582567.89792584267</v>
      </c>
      <c r="G13" s="60">
        <v>183938.21833130415</v>
      </c>
      <c r="H13" s="60">
        <v>387397.49237423332</v>
      </c>
      <c r="I13" s="60">
        <v>11232.187220305213</v>
      </c>
      <c r="J13" s="59">
        <v>695203.61561440886</v>
      </c>
      <c r="K13" s="59">
        <v>462778.22986916226</v>
      </c>
      <c r="L13" s="61">
        <v>127396.37587140506</v>
      </c>
      <c r="M13" s="61">
        <f t="shared" si="1"/>
        <v>2374617.1704188879</v>
      </c>
      <c r="N13" s="62">
        <f>SUM(M13:M16)</f>
        <v>10634997.796116874</v>
      </c>
      <c r="O13" s="34"/>
      <c r="P13" s="34"/>
      <c r="Q13" s="7"/>
      <c r="R13" s="63"/>
      <c r="S13" s="64"/>
      <c r="T13" s="64"/>
    </row>
    <row r="14" spans="2:20" ht="24" x14ac:dyDescent="0.6">
      <c r="B14" s="57"/>
      <c r="C14" s="58">
        <v>2</v>
      </c>
      <c r="D14" s="59">
        <v>1261793.9542094003</v>
      </c>
      <c r="E14" s="59">
        <v>317050.93804729666</v>
      </c>
      <c r="F14" s="59">
        <f t="shared" si="0"/>
        <v>669643.30795922247</v>
      </c>
      <c r="G14" s="60">
        <v>210976.87560398801</v>
      </c>
      <c r="H14" s="60">
        <v>445313.51061560318</v>
      </c>
      <c r="I14" s="60">
        <v>13352.921739631309</v>
      </c>
      <c r="J14" s="59">
        <v>646304.62406792387</v>
      </c>
      <c r="K14" s="59">
        <v>508784.38788595179</v>
      </c>
      <c r="L14" s="61">
        <v>478253.77200676501</v>
      </c>
      <c r="M14" s="61">
        <f t="shared" si="1"/>
        <v>2864262.2084046565</v>
      </c>
      <c r="N14" s="62"/>
      <c r="O14" s="34"/>
      <c r="P14" s="34"/>
      <c r="Q14" s="3"/>
      <c r="R14" s="63"/>
      <c r="S14" s="64"/>
      <c r="T14" s="64"/>
    </row>
    <row r="15" spans="2:20" ht="24" x14ac:dyDescent="0.6">
      <c r="B15" s="57"/>
      <c r="C15" s="58">
        <v>3</v>
      </c>
      <c r="D15" s="59">
        <v>1242098.8421899043</v>
      </c>
      <c r="E15" s="59">
        <v>326534.54209860764</v>
      </c>
      <c r="F15" s="59">
        <f t="shared" si="0"/>
        <v>747120.85070544074</v>
      </c>
      <c r="G15" s="60">
        <v>242824.91028101722</v>
      </c>
      <c r="H15" s="60">
        <v>489684.56488095608</v>
      </c>
      <c r="I15" s="60">
        <v>14611.375543467459</v>
      </c>
      <c r="J15" s="59">
        <v>617406.04953752225</v>
      </c>
      <c r="K15" s="59">
        <v>589359.63896302483</v>
      </c>
      <c r="L15" s="61">
        <v>340384.31719722308</v>
      </c>
      <c r="M15" s="61">
        <f t="shared" si="1"/>
        <v>2684184.9627656732</v>
      </c>
      <c r="N15" s="62"/>
      <c r="O15" s="34"/>
      <c r="P15" s="34"/>
      <c r="Q15" s="3"/>
      <c r="R15" s="63"/>
      <c r="S15" s="64"/>
      <c r="T15" s="64"/>
    </row>
    <row r="16" spans="2:20" ht="24" x14ac:dyDescent="0.6">
      <c r="B16" s="57"/>
      <c r="C16" s="58">
        <v>4</v>
      </c>
      <c r="D16" s="59">
        <v>1332687.8637585682</v>
      </c>
      <c r="E16" s="59">
        <v>449524.82254401088</v>
      </c>
      <c r="F16" s="59">
        <f t="shared" si="0"/>
        <v>921383.4109054677</v>
      </c>
      <c r="G16" s="60">
        <v>314098.04465849232</v>
      </c>
      <c r="H16" s="60">
        <v>586334.1839385198</v>
      </c>
      <c r="I16" s="60">
        <v>20951.182308455584</v>
      </c>
      <c r="J16" s="59">
        <v>719287.25907422509</v>
      </c>
      <c r="K16" s="59">
        <v>768547.5792818612</v>
      </c>
      <c r="L16" s="61">
        <v>57597.677527244552</v>
      </c>
      <c r="M16" s="61">
        <f t="shared" si="1"/>
        <v>2711933.4545276552</v>
      </c>
      <c r="N16" s="62"/>
      <c r="O16" s="34"/>
      <c r="P16" s="34"/>
      <c r="Q16" s="3"/>
      <c r="R16" s="63"/>
      <c r="S16" s="64"/>
      <c r="T16" s="64"/>
    </row>
    <row r="17" spans="1:20" ht="24" x14ac:dyDescent="0.6">
      <c r="B17" s="57">
        <f>+B13+1</f>
        <v>1393</v>
      </c>
      <c r="C17" s="58">
        <v>1</v>
      </c>
      <c r="D17" s="59">
        <v>1353509.2788553154</v>
      </c>
      <c r="E17" s="59">
        <v>367209.11677592917</v>
      </c>
      <c r="F17" s="59">
        <f t="shared" si="0"/>
        <v>682986.77116650401</v>
      </c>
      <c r="G17" s="60">
        <v>271076.45408339438</v>
      </c>
      <c r="H17" s="60">
        <v>396599.0846931283</v>
      </c>
      <c r="I17" s="60">
        <v>15311.232389981316</v>
      </c>
      <c r="J17" s="59">
        <v>765888.69566154317</v>
      </c>
      <c r="K17" s="59">
        <v>677315.21053638484</v>
      </c>
      <c r="L17" s="61">
        <v>435558.59648335236</v>
      </c>
      <c r="M17" s="61">
        <f t="shared" si="1"/>
        <v>2927837.2484062593</v>
      </c>
      <c r="N17" s="62">
        <f>SUM(M17:M20)</f>
        <v>12254707.585081358</v>
      </c>
      <c r="O17" s="34"/>
      <c r="P17" s="34"/>
      <c r="Q17" s="7"/>
      <c r="R17" s="63"/>
      <c r="S17" s="64"/>
      <c r="T17" s="64"/>
    </row>
    <row r="18" spans="1:20" ht="24" x14ac:dyDescent="0.6">
      <c r="B18" s="57"/>
      <c r="C18" s="58">
        <v>2</v>
      </c>
      <c r="D18" s="59">
        <v>1455514.530116457</v>
      </c>
      <c r="E18" s="59">
        <v>387737.7966016237</v>
      </c>
      <c r="F18" s="59">
        <f t="shared" si="0"/>
        <v>953036.47601785685</v>
      </c>
      <c r="G18" s="60">
        <v>315494.58621220698</v>
      </c>
      <c r="H18" s="60">
        <v>620253.99885152641</v>
      </c>
      <c r="I18" s="60">
        <v>17287.890954123493</v>
      </c>
      <c r="J18" s="59">
        <v>762525.32692754106</v>
      </c>
      <c r="K18" s="59">
        <v>713772.96930419724</v>
      </c>
      <c r="L18" s="61">
        <v>603222.06341370486</v>
      </c>
      <c r="M18" s="61">
        <f t="shared" si="1"/>
        <v>3448263.2237729859</v>
      </c>
      <c r="N18" s="62"/>
      <c r="O18" s="34"/>
      <c r="P18" s="34"/>
      <c r="Q18" s="8"/>
      <c r="R18" s="63"/>
      <c r="S18" s="64"/>
      <c r="T18" s="64"/>
    </row>
    <row r="19" spans="1:20" ht="24" x14ac:dyDescent="0.6">
      <c r="B19" s="57"/>
      <c r="C19" s="58">
        <v>3</v>
      </c>
      <c r="D19" s="59">
        <v>1473792.1045291445</v>
      </c>
      <c r="E19" s="59">
        <v>352570.11774456437</v>
      </c>
      <c r="F19" s="59">
        <f t="shared" si="0"/>
        <v>959064.28438199882</v>
      </c>
      <c r="G19" s="60">
        <v>305645.95397272456</v>
      </c>
      <c r="H19" s="60">
        <v>637077.87834952842</v>
      </c>
      <c r="I19" s="60">
        <v>16340.452059745867</v>
      </c>
      <c r="J19" s="59">
        <v>682657.921759177</v>
      </c>
      <c r="K19" s="59">
        <v>644356.65069968824</v>
      </c>
      <c r="L19" s="61">
        <v>229406.24676396465</v>
      </c>
      <c r="M19" s="61">
        <f t="shared" si="1"/>
        <v>3053134.024479161</v>
      </c>
      <c r="N19" s="62"/>
      <c r="O19" s="34"/>
      <c r="P19" s="34"/>
      <c r="Q19" s="8"/>
      <c r="R19" s="63"/>
      <c r="S19" s="64"/>
      <c r="T19" s="64"/>
    </row>
    <row r="20" spans="1:20" ht="24" x14ac:dyDescent="0.6">
      <c r="B20" s="57"/>
      <c r="C20" s="58">
        <v>4</v>
      </c>
      <c r="D20" s="59">
        <v>1519656.9300458846</v>
      </c>
      <c r="E20" s="59">
        <v>463551.91947892704</v>
      </c>
      <c r="F20" s="59">
        <f t="shared" si="0"/>
        <v>907712.71730114345</v>
      </c>
      <c r="G20" s="60">
        <v>391703.9172986545</v>
      </c>
      <c r="H20" s="60">
        <v>494610.56758839678</v>
      </c>
      <c r="I20" s="60">
        <v>21398.232414092126</v>
      </c>
      <c r="J20" s="59">
        <v>586760.14947493898</v>
      </c>
      <c r="K20" s="59">
        <v>724406.95245972963</v>
      </c>
      <c r="L20" s="61">
        <v>72198.324581785477</v>
      </c>
      <c r="M20" s="61">
        <f t="shared" si="1"/>
        <v>2825473.0884229499</v>
      </c>
      <c r="N20" s="62"/>
      <c r="O20" s="34"/>
      <c r="P20" s="34"/>
      <c r="Q20" s="8"/>
      <c r="R20" s="63"/>
      <c r="S20" s="64"/>
      <c r="T20" s="64"/>
    </row>
    <row r="21" spans="1:20" ht="24" x14ac:dyDescent="0.6">
      <c r="B21" s="57">
        <f>+B17+1</f>
        <v>1394</v>
      </c>
      <c r="C21" s="58">
        <v>1</v>
      </c>
      <c r="D21" s="59">
        <v>1586844.0099693099</v>
      </c>
      <c r="E21" s="59">
        <v>393585.27379728481</v>
      </c>
      <c r="F21" s="59">
        <f t="shared" si="0"/>
        <v>654923.26722163358</v>
      </c>
      <c r="G21" s="60">
        <v>267008.32762486441</v>
      </c>
      <c r="H21" s="60">
        <v>368973.43638054229</v>
      </c>
      <c r="I21" s="60">
        <v>18941.503216226873</v>
      </c>
      <c r="J21" s="59">
        <v>590265.7627868813</v>
      </c>
      <c r="K21" s="59">
        <v>612587.09761731967</v>
      </c>
      <c r="L21" s="61">
        <v>316956.20529129717</v>
      </c>
      <c r="M21" s="61">
        <f t="shared" si="1"/>
        <v>2929987.4214490866</v>
      </c>
      <c r="N21" s="62">
        <f>SUM(M21:M24)</f>
        <v>12103890.086571664</v>
      </c>
      <c r="O21" s="34"/>
      <c r="P21" s="34"/>
      <c r="Q21" s="7"/>
      <c r="R21" s="63"/>
      <c r="S21" s="64"/>
      <c r="T21" s="64"/>
    </row>
    <row r="22" spans="1:20" ht="24" x14ac:dyDescent="0.6">
      <c r="B22" s="57"/>
      <c r="C22" s="58">
        <v>2</v>
      </c>
      <c r="D22" s="59">
        <v>1614560.7164723077</v>
      </c>
      <c r="E22" s="59">
        <v>433137.62515964516</v>
      </c>
      <c r="F22" s="59">
        <f t="shared" si="0"/>
        <v>828347.4532766497</v>
      </c>
      <c r="G22" s="60">
        <v>266975.32425209653</v>
      </c>
      <c r="H22" s="60">
        <v>538217.65544025786</v>
      </c>
      <c r="I22" s="60">
        <v>23154.473584295418</v>
      </c>
      <c r="J22" s="59">
        <v>534224.80513525498</v>
      </c>
      <c r="K22" s="59">
        <v>637519.45228595287</v>
      </c>
      <c r="L22" s="61">
        <v>550749.36102211138</v>
      </c>
      <c r="M22" s="61">
        <f t="shared" si="1"/>
        <v>3323500.5087800161</v>
      </c>
      <c r="N22" s="62"/>
      <c r="O22" s="34"/>
      <c r="P22" s="34"/>
      <c r="Q22" s="3"/>
      <c r="R22" s="63"/>
      <c r="S22" s="64"/>
      <c r="T22" s="64"/>
    </row>
    <row r="23" spans="1:20" ht="24" x14ac:dyDescent="0.6">
      <c r="A23" s="65"/>
      <c r="B23" s="57"/>
      <c r="C23" s="58">
        <v>3</v>
      </c>
      <c r="D23" s="59">
        <v>1594207.8235827687</v>
      </c>
      <c r="E23" s="59">
        <v>396741.4891330261</v>
      </c>
      <c r="F23" s="59">
        <f t="shared" si="0"/>
        <v>809311.91584496584</v>
      </c>
      <c r="G23" s="60">
        <v>258174.69260678126</v>
      </c>
      <c r="H23" s="60">
        <v>528772.95005355787</v>
      </c>
      <c r="I23" s="60">
        <v>22364.273184626731</v>
      </c>
      <c r="J23" s="59">
        <v>619067.30196850619</v>
      </c>
      <c r="K23" s="59">
        <v>606886.04710550699</v>
      </c>
      <c r="L23" s="61">
        <v>105318.89622994873</v>
      </c>
      <c r="M23" s="61">
        <f t="shared" si="1"/>
        <v>2917761.3796537085</v>
      </c>
      <c r="N23" s="62"/>
      <c r="O23" s="34"/>
      <c r="P23" s="34"/>
      <c r="Q23" s="3"/>
      <c r="R23" s="63"/>
      <c r="S23" s="64"/>
      <c r="T23" s="64"/>
    </row>
    <row r="24" spans="1:20" ht="24" x14ac:dyDescent="0.6">
      <c r="A24" s="65"/>
      <c r="B24" s="57"/>
      <c r="C24" s="58">
        <v>4</v>
      </c>
      <c r="D24" s="59">
        <v>1670478.1051325351</v>
      </c>
      <c r="E24" s="59">
        <v>660968.86214721843</v>
      </c>
      <c r="F24" s="59">
        <f t="shared" si="0"/>
        <v>782503.19064667309</v>
      </c>
      <c r="G24" s="60">
        <v>316660.65949999774</v>
      </c>
      <c r="H24" s="60">
        <v>430186.96839811467</v>
      </c>
      <c r="I24" s="60">
        <v>35655.562748560675</v>
      </c>
      <c r="J24" s="59">
        <v>522391.41174935736</v>
      </c>
      <c r="K24" s="59">
        <v>648724.97182168032</v>
      </c>
      <c r="L24" s="61">
        <v>-54975.821165253175</v>
      </c>
      <c r="M24" s="61">
        <f t="shared" si="1"/>
        <v>2932640.7766888505</v>
      </c>
      <c r="N24" s="62"/>
      <c r="O24" s="34"/>
      <c r="P24" s="34"/>
      <c r="Q24" s="3"/>
      <c r="R24" s="63"/>
      <c r="S24" s="64"/>
      <c r="T24" s="64"/>
    </row>
    <row r="25" spans="1:20" ht="24" x14ac:dyDescent="0.6">
      <c r="A25" s="65"/>
      <c r="B25" s="57">
        <f>+B21+1</f>
        <v>1395</v>
      </c>
      <c r="C25" s="58">
        <v>1</v>
      </c>
      <c r="D25" s="59">
        <v>1733253.0676442611</v>
      </c>
      <c r="E25" s="59">
        <v>441337.62542652315</v>
      </c>
      <c r="F25" s="59">
        <f t="shared" si="0"/>
        <v>594106.58611412882</v>
      </c>
      <c r="G25" s="60">
        <v>259774.30105847062</v>
      </c>
      <c r="H25" s="60">
        <v>311757.75340076862</v>
      </c>
      <c r="I25" s="60">
        <v>22574.531654889575</v>
      </c>
      <c r="J25" s="59">
        <v>752918.20891977928</v>
      </c>
      <c r="K25" s="59">
        <v>579331.22498726356</v>
      </c>
      <c r="L25" s="61">
        <v>291634.82963017246</v>
      </c>
      <c r="M25" s="61">
        <f t="shared" si="1"/>
        <v>3233919.0927476012</v>
      </c>
      <c r="N25" s="62">
        <f>SUM(M25:M28)</f>
        <v>14408890.814124573</v>
      </c>
      <c r="O25" s="34"/>
      <c r="P25" s="34"/>
      <c r="Q25" s="7"/>
      <c r="R25" s="63"/>
      <c r="S25" s="64"/>
      <c r="T25" s="64"/>
    </row>
    <row r="26" spans="1:20" ht="24" x14ac:dyDescent="0.6">
      <c r="A26" s="65"/>
      <c r="B26" s="57"/>
      <c r="C26" s="58">
        <v>2</v>
      </c>
      <c r="D26" s="59">
        <v>1794999.4534464024</v>
      </c>
      <c r="E26" s="59">
        <v>608410.1844607424</v>
      </c>
      <c r="F26" s="59">
        <f t="shared" si="0"/>
        <v>848000.30466524907</v>
      </c>
      <c r="G26" s="60">
        <v>285632.40066788089</v>
      </c>
      <c r="H26" s="60">
        <v>530127.01004428719</v>
      </c>
      <c r="I26" s="60">
        <v>32240.893953080948</v>
      </c>
      <c r="J26" s="59">
        <v>739675.01808266109</v>
      </c>
      <c r="K26" s="59">
        <v>650666.26654454297</v>
      </c>
      <c r="L26" s="61">
        <v>577371.71804715693</v>
      </c>
      <c r="M26" s="61">
        <f t="shared" si="1"/>
        <v>3917790.4121576687</v>
      </c>
      <c r="N26" s="62"/>
      <c r="O26" s="34"/>
      <c r="P26" s="34"/>
      <c r="Q26" s="8"/>
      <c r="R26" s="63"/>
      <c r="S26" s="64"/>
      <c r="T26" s="64"/>
    </row>
    <row r="27" spans="1:20" ht="24" x14ac:dyDescent="0.6">
      <c r="A27" s="65"/>
      <c r="B27" s="57"/>
      <c r="C27" s="58">
        <v>3</v>
      </c>
      <c r="D27" s="59">
        <v>1853766.3468519007</v>
      </c>
      <c r="E27" s="59">
        <v>492956.62276354543</v>
      </c>
      <c r="F27" s="59">
        <f t="shared" si="0"/>
        <v>684471.9259453452</v>
      </c>
      <c r="G27" s="60">
        <v>309385.84665237297</v>
      </c>
      <c r="H27" s="60">
        <v>349911.4620822912</v>
      </c>
      <c r="I27" s="60">
        <v>25174.617210680954</v>
      </c>
      <c r="J27" s="59">
        <v>762448.83494978328</v>
      </c>
      <c r="K27" s="59">
        <v>773027.07742108265</v>
      </c>
      <c r="L27" s="61">
        <v>492765.70947392809</v>
      </c>
      <c r="M27" s="61">
        <f t="shared" si="1"/>
        <v>3513382.3625634201</v>
      </c>
      <c r="N27" s="62"/>
      <c r="O27" s="34"/>
      <c r="P27" s="34"/>
      <c r="Q27" s="8"/>
      <c r="R27" s="63"/>
      <c r="S27" s="64"/>
      <c r="T27" s="64"/>
    </row>
    <row r="28" spans="1:20" ht="24" x14ac:dyDescent="0.6">
      <c r="A28" s="65"/>
      <c r="B28" s="57"/>
      <c r="C28" s="58">
        <v>4</v>
      </c>
      <c r="D28" s="59">
        <v>1972037.2212730751</v>
      </c>
      <c r="E28" s="59">
        <v>731118.64374274644</v>
      </c>
      <c r="F28" s="59">
        <f t="shared" si="0"/>
        <v>1062972.5331471276</v>
      </c>
      <c r="G28" s="60">
        <v>372963.87612151052</v>
      </c>
      <c r="H28" s="60">
        <v>649987.6180418994</v>
      </c>
      <c r="I28" s="60">
        <v>40021.038983717772</v>
      </c>
      <c r="J28" s="59">
        <v>794125.33844415704</v>
      </c>
      <c r="K28" s="59">
        <v>767248.79604711139</v>
      </c>
      <c r="L28" s="61">
        <v>-49205.99390411179</v>
      </c>
      <c r="M28" s="61">
        <f t="shared" si="1"/>
        <v>3743798.946655883</v>
      </c>
      <c r="N28" s="62"/>
      <c r="O28" s="34"/>
      <c r="P28" s="34"/>
      <c r="Q28" s="8"/>
      <c r="R28" s="63"/>
      <c r="S28" s="64"/>
      <c r="T28" s="64"/>
    </row>
    <row r="29" spans="1:20" ht="24" x14ac:dyDescent="0.6">
      <c r="A29" s="65"/>
      <c r="B29" s="57">
        <f>+B25+1</f>
        <v>1396</v>
      </c>
      <c r="C29" s="58">
        <v>1</v>
      </c>
      <c r="D29" s="59">
        <v>2023945.2682618811</v>
      </c>
      <c r="E29" s="59">
        <v>594565.05385697773</v>
      </c>
      <c r="F29" s="59">
        <f t="shared" si="0"/>
        <v>646969.1220212467</v>
      </c>
      <c r="G29" s="60">
        <v>294574.14759280405</v>
      </c>
      <c r="H29" s="60">
        <v>321538.91445449274</v>
      </c>
      <c r="I29" s="60">
        <v>30856.059973949919</v>
      </c>
      <c r="J29" s="59">
        <v>798236.39447723166</v>
      </c>
      <c r="K29" s="59">
        <v>745150.51745673292</v>
      </c>
      <c r="L29" s="61">
        <v>419632.31769292755</v>
      </c>
      <c r="M29" s="61">
        <f t="shared" si="1"/>
        <v>3738197.6388535318</v>
      </c>
      <c r="N29" s="62">
        <f>SUM(M29:M32)</f>
        <v>16736418.990186602</v>
      </c>
      <c r="O29" s="34"/>
      <c r="P29" s="34"/>
      <c r="Q29" s="7"/>
      <c r="R29" s="63"/>
      <c r="S29" s="64"/>
      <c r="T29" s="64"/>
    </row>
    <row r="30" spans="1:20" ht="24" x14ac:dyDescent="0.6">
      <c r="A30" s="65"/>
      <c r="B30" s="57"/>
      <c r="C30" s="58">
        <v>2</v>
      </c>
      <c r="D30" s="59">
        <v>2030841.4705727936</v>
      </c>
      <c r="E30" s="59">
        <v>572539.28088730003</v>
      </c>
      <c r="F30" s="59">
        <f t="shared" si="0"/>
        <v>844968.7284211315</v>
      </c>
      <c r="G30" s="60">
        <v>342865.62669624237</v>
      </c>
      <c r="H30" s="60">
        <v>471521.20516295853</v>
      </c>
      <c r="I30" s="60">
        <v>30581.896561930498</v>
      </c>
      <c r="J30" s="59">
        <v>872437.23780066764</v>
      </c>
      <c r="K30" s="59">
        <v>824177.87873747374</v>
      </c>
      <c r="L30" s="61">
        <v>937507.23269327998</v>
      </c>
      <c r="M30" s="61">
        <f t="shared" si="1"/>
        <v>4434116.0716376994</v>
      </c>
      <c r="N30" s="62"/>
      <c r="O30" s="34"/>
      <c r="P30" s="34"/>
      <c r="Q30" s="3"/>
      <c r="R30" s="63"/>
      <c r="S30" s="64"/>
      <c r="T30" s="64"/>
    </row>
    <row r="31" spans="1:20" ht="24" x14ac:dyDescent="0.6">
      <c r="A31" s="65"/>
      <c r="B31" s="57"/>
      <c r="C31" s="58">
        <v>3</v>
      </c>
      <c r="D31" s="59">
        <v>1982258.6631562202</v>
      </c>
      <c r="E31" s="59">
        <v>619339.32767461881</v>
      </c>
      <c r="F31" s="59">
        <f t="shared" si="0"/>
        <v>1119404.292990244</v>
      </c>
      <c r="G31" s="60">
        <v>391453.37048758467</v>
      </c>
      <c r="H31" s="60">
        <v>693570.15581092262</v>
      </c>
      <c r="I31" s="60">
        <v>34380.766691736673</v>
      </c>
      <c r="J31" s="59">
        <v>861155.55487463577</v>
      </c>
      <c r="K31" s="59">
        <v>961833.28409720282</v>
      </c>
      <c r="L31" s="61">
        <v>556954.81425141753</v>
      </c>
      <c r="M31" s="61">
        <f t="shared" si="1"/>
        <v>4177279.3688499331</v>
      </c>
      <c r="N31" s="62"/>
      <c r="O31" s="34"/>
      <c r="P31" s="34"/>
      <c r="Q31" s="3"/>
      <c r="R31" s="63"/>
      <c r="S31" s="64"/>
      <c r="T31" s="64"/>
    </row>
    <row r="32" spans="1:20" ht="24" x14ac:dyDescent="0.6">
      <c r="A32" s="65"/>
      <c r="B32" s="57"/>
      <c r="C32" s="58">
        <v>4</v>
      </c>
      <c r="D32" s="59">
        <v>2149763.5239228988</v>
      </c>
      <c r="E32" s="59">
        <v>901812.28036340931</v>
      </c>
      <c r="F32" s="59">
        <f t="shared" si="0"/>
        <v>1074706.0485359693</v>
      </c>
      <c r="G32" s="60">
        <v>489274.97896713868</v>
      </c>
      <c r="H32" s="60">
        <v>540240.31809202069</v>
      </c>
      <c r="I32" s="60">
        <v>45190.751476809943</v>
      </c>
      <c r="J32" s="59">
        <v>1273310.82460141</v>
      </c>
      <c r="K32" s="59">
        <v>1152387.3197085913</v>
      </c>
      <c r="L32" s="61">
        <v>139620.55313034193</v>
      </c>
      <c r="M32" s="61">
        <f t="shared" si="1"/>
        <v>4386825.910845438</v>
      </c>
      <c r="N32" s="62"/>
      <c r="O32" s="34"/>
      <c r="P32" s="34"/>
      <c r="Q32" s="3"/>
      <c r="R32" s="63"/>
      <c r="S32" s="64"/>
      <c r="T32" s="64"/>
    </row>
    <row r="33" spans="2:20" ht="24" x14ac:dyDescent="0.6">
      <c r="B33" s="57">
        <f>+B29+1</f>
        <v>1397</v>
      </c>
      <c r="C33" s="58">
        <v>1</v>
      </c>
      <c r="D33" s="59">
        <v>2220048.8137303484</v>
      </c>
      <c r="E33" s="59">
        <v>686809.65466355381</v>
      </c>
      <c r="F33" s="59">
        <f t="shared" si="0"/>
        <v>804059.06914680381</v>
      </c>
      <c r="G33" s="60">
        <v>357042.29948291788</v>
      </c>
      <c r="H33" s="60">
        <v>416426.00189108576</v>
      </c>
      <c r="I33" s="60">
        <v>30590.767772800165</v>
      </c>
      <c r="J33" s="59">
        <v>1472947.4008464166</v>
      </c>
      <c r="K33" s="59">
        <v>1058768.4396287329</v>
      </c>
      <c r="L33" s="61">
        <v>514212.28593653045</v>
      </c>
      <c r="M33" s="61">
        <f t="shared" si="1"/>
        <v>4639308.7846949194</v>
      </c>
      <c r="N33" s="62">
        <f>SUM(M33:M36)</f>
        <v>21627069.968799725</v>
      </c>
      <c r="O33" s="34"/>
      <c r="P33" s="34"/>
      <c r="Q33" s="7"/>
      <c r="R33" s="63"/>
      <c r="S33" s="64"/>
      <c r="T33" s="64"/>
    </row>
    <row r="34" spans="2:20" ht="24" x14ac:dyDescent="0.6">
      <c r="B34" s="66"/>
      <c r="C34" s="58">
        <v>2</v>
      </c>
      <c r="D34" s="59">
        <v>2502703.613804651</v>
      </c>
      <c r="E34" s="59">
        <v>891051.755033814</v>
      </c>
      <c r="F34" s="59">
        <f t="shared" si="0"/>
        <v>1305131.7724993282</v>
      </c>
      <c r="G34" s="60">
        <v>437089.09011423035</v>
      </c>
      <c r="H34" s="60">
        <v>828586.98298749793</v>
      </c>
      <c r="I34" s="60">
        <v>39455.699397600038</v>
      </c>
      <c r="J34" s="59">
        <v>2059354.1823550467</v>
      </c>
      <c r="K34" s="59">
        <v>1744429.0346531514</v>
      </c>
      <c r="L34" s="61">
        <v>1119088.4145662764</v>
      </c>
      <c r="M34" s="61">
        <f t="shared" si="1"/>
        <v>6132900.7036059648</v>
      </c>
      <c r="N34" s="62"/>
      <c r="O34" s="34"/>
      <c r="P34" s="34"/>
      <c r="Q34" s="8"/>
      <c r="R34" s="63"/>
      <c r="S34" s="64"/>
      <c r="T34" s="64"/>
    </row>
    <row r="35" spans="2:20" ht="24" x14ac:dyDescent="0.6">
      <c r="B35" s="66"/>
      <c r="C35" s="58">
        <v>3</v>
      </c>
      <c r="D35" s="59">
        <v>2688231.1417164761</v>
      </c>
      <c r="E35" s="59">
        <v>782280.06576423696</v>
      </c>
      <c r="F35" s="59">
        <f t="shared" si="0"/>
        <v>1244299.1989018142</v>
      </c>
      <c r="G35" s="60">
        <v>612488.91583255131</v>
      </c>
      <c r="H35" s="60">
        <v>600634.12797380728</v>
      </c>
      <c r="I35" s="60">
        <v>31176.155095455426</v>
      </c>
      <c r="J35" s="59">
        <v>1682267.1579042922</v>
      </c>
      <c r="K35" s="59">
        <v>1666042.2646171071</v>
      </c>
      <c r="L35" s="61">
        <v>674794.02039822424</v>
      </c>
      <c r="M35" s="61">
        <f t="shared" si="1"/>
        <v>5405829.3200679366</v>
      </c>
      <c r="N35" s="62"/>
      <c r="O35" s="34"/>
      <c r="P35" s="34"/>
      <c r="Q35" s="8"/>
      <c r="R35" s="63"/>
      <c r="S35" s="64"/>
      <c r="T35" s="64"/>
    </row>
    <row r="36" spans="2:20" ht="24" x14ac:dyDescent="0.6">
      <c r="B36" s="66"/>
      <c r="C36" s="58">
        <v>4</v>
      </c>
      <c r="D36" s="59">
        <v>2975026.1640605857</v>
      </c>
      <c r="E36" s="59">
        <v>1045509.7589114497</v>
      </c>
      <c r="F36" s="59">
        <f t="shared" si="0"/>
        <v>1548333.5336665909</v>
      </c>
      <c r="G36" s="60">
        <v>620002.69038332975</v>
      </c>
      <c r="H36" s="60">
        <v>887033.18943562277</v>
      </c>
      <c r="I36" s="60">
        <v>41297.653847638205</v>
      </c>
      <c r="J36" s="59">
        <v>1514992.5385807704</v>
      </c>
      <c r="K36" s="59">
        <v>1467111.8951010087</v>
      </c>
      <c r="L36" s="61">
        <v>-167718.93968748348</v>
      </c>
      <c r="M36" s="61">
        <f t="shared" si="1"/>
        <v>5449031.1604309045</v>
      </c>
      <c r="N36" s="62"/>
      <c r="O36" s="34"/>
      <c r="P36" s="34"/>
      <c r="Q36" s="8"/>
      <c r="R36" s="63"/>
      <c r="S36" s="64"/>
      <c r="T36" s="64"/>
    </row>
    <row r="37" spans="2:20" ht="24" x14ac:dyDescent="0.6">
      <c r="B37" s="57">
        <f>+B33+1</f>
        <v>1398</v>
      </c>
      <c r="C37" s="58">
        <v>1</v>
      </c>
      <c r="D37" s="59">
        <v>3211901.6097474312</v>
      </c>
      <c r="E37" s="59">
        <v>777895.69339657866</v>
      </c>
      <c r="F37" s="59">
        <f t="shared" si="0"/>
        <v>1150403.6315421185</v>
      </c>
      <c r="G37" s="60">
        <v>396066.80186166806</v>
      </c>
      <c r="H37" s="60">
        <v>725783.51401457482</v>
      </c>
      <c r="I37" s="60">
        <v>28553.315665875496</v>
      </c>
      <c r="J37" s="59">
        <v>1734348.1320635444</v>
      </c>
      <c r="K37" s="59">
        <v>1575427.4977189479</v>
      </c>
      <c r="L37" s="61">
        <v>863904.45841762307</v>
      </c>
      <c r="M37" s="61">
        <f t="shared" si="1"/>
        <v>6163026.0274483478</v>
      </c>
      <c r="N37" s="62">
        <f>SUM(M37:M40)</f>
        <v>27364013.247019377</v>
      </c>
      <c r="O37" s="34"/>
      <c r="P37" s="34"/>
      <c r="Q37" s="7"/>
      <c r="R37" s="63"/>
      <c r="S37" s="64"/>
      <c r="T37" s="64"/>
    </row>
    <row r="38" spans="2:20" ht="24" x14ac:dyDescent="0.6">
      <c r="B38" s="57"/>
      <c r="C38" s="58">
        <v>2</v>
      </c>
      <c r="D38" s="59">
        <v>3313307.7918760758</v>
      </c>
      <c r="E38" s="59">
        <v>965429.50879212772</v>
      </c>
      <c r="F38" s="59">
        <f t="shared" si="0"/>
        <v>1843535.5078388958</v>
      </c>
      <c r="G38" s="60">
        <v>561892.55234516284</v>
      </c>
      <c r="H38" s="60">
        <v>1244245.1204990775</v>
      </c>
      <c r="I38" s="60">
        <v>37397.834994655364</v>
      </c>
      <c r="J38" s="59">
        <v>1594336.8680284296</v>
      </c>
      <c r="K38" s="59">
        <v>1880368.822624258</v>
      </c>
      <c r="L38" s="61">
        <v>1762404.9916116118</v>
      </c>
      <c r="M38" s="61">
        <f t="shared" si="1"/>
        <v>7598645.8455228824</v>
      </c>
      <c r="N38" s="62"/>
      <c r="O38" s="34"/>
      <c r="P38" s="34"/>
      <c r="Q38" s="3"/>
      <c r="R38" s="63"/>
      <c r="S38" s="64"/>
      <c r="T38" s="64"/>
    </row>
    <row r="39" spans="2:20" ht="24" x14ac:dyDescent="0.6">
      <c r="B39" s="57"/>
      <c r="C39" s="58">
        <v>3</v>
      </c>
      <c r="D39" s="59">
        <v>3498204.5863876217</v>
      </c>
      <c r="E39" s="59">
        <v>984547.52033322793</v>
      </c>
      <c r="F39" s="59">
        <f t="shared" si="0"/>
        <v>1542907.1380534216</v>
      </c>
      <c r="G39" s="60">
        <v>603516.52896213764</v>
      </c>
      <c r="H39" s="60">
        <v>904190.73144875932</v>
      </c>
      <c r="I39" s="60">
        <v>35199.877642524654</v>
      </c>
      <c r="J39" s="59">
        <v>1639302.2093488586</v>
      </c>
      <c r="K39" s="59">
        <v>1757735.3322096528</v>
      </c>
      <c r="L39" s="61">
        <v>1056559.0590365608</v>
      </c>
      <c r="M39" s="61">
        <f t="shared" si="1"/>
        <v>6963785.1809500381</v>
      </c>
      <c r="N39" s="62"/>
      <c r="O39" s="34"/>
      <c r="P39" s="34"/>
      <c r="Q39" s="3"/>
      <c r="R39" s="63"/>
      <c r="S39" s="64"/>
      <c r="T39" s="64"/>
    </row>
    <row r="40" spans="2:20" ht="24" x14ac:dyDescent="0.6">
      <c r="B40" s="57"/>
      <c r="C40" s="58">
        <v>4</v>
      </c>
      <c r="D40" s="59">
        <v>3405904.4115204583</v>
      </c>
      <c r="E40" s="59">
        <v>1458896.7502623806</v>
      </c>
      <c r="F40" s="59">
        <f t="shared" si="0"/>
        <v>1817162.5330365661</v>
      </c>
      <c r="G40" s="60">
        <v>881947.05422292487</v>
      </c>
      <c r="H40" s="60">
        <v>883087.25815217523</v>
      </c>
      <c r="I40" s="60">
        <v>52128.220661466046</v>
      </c>
      <c r="J40" s="59">
        <v>1458141.3056697412</v>
      </c>
      <c r="K40" s="59">
        <v>2248762.5724471407</v>
      </c>
      <c r="L40" s="61">
        <v>747213.7650561037</v>
      </c>
      <c r="M40" s="61">
        <f t="shared" si="1"/>
        <v>6638556.1930981083</v>
      </c>
      <c r="N40" s="62"/>
      <c r="O40" s="34"/>
      <c r="P40" s="34"/>
      <c r="Q40" s="3"/>
      <c r="R40" s="63"/>
      <c r="S40" s="64"/>
      <c r="T40" s="64"/>
    </row>
    <row r="41" spans="2:20" ht="24" x14ac:dyDescent="0.6">
      <c r="B41" s="57">
        <f>+B37+1</f>
        <v>1399</v>
      </c>
      <c r="C41" s="58">
        <v>1</v>
      </c>
      <c r="D41" s="59">
        <v>3882496.8157278933</v>
      </c>
      <c r="E41" s="59">
        <v>1095913.7203174685</v>
      </c>
      <c r="F41" s="59">
        <f t="shared" si="0"/>
        <v>1765444.707393371</v>
      </c>
      <c r="G41" s="60">
        <v>487549.47203928942</v>
      </c>
      <c r="H41" s="60">
        <v>1239682.1331727467</v>
      </c>
      <c r="I41" s="60">
        <v>38213.102181334936</v>
      </c>
      <c r="J41" s="59">
        <v>1033688.0486974623</v>
      </c>
      <c r="K41" s="59">
        <v>1471679.8901575583</v>
      </c>
      <c r="L41" s="61">
        <v>1047384.7827719415</v>
      </c>
      <c r="M41" s="61">
        <f t="shared" si="1"/>
        <v>7353248.1847505774</v>
      </c>
      <c r="N41" s="62">
        <f>SUM(M41:M44)</f>
        <v>40791376.857952774</v>
      </c>
      <c r="O41" s="34"/>
      <c r="P41" s="34"/>
      <c r="Q41" s="7"/>
      <c r="R41" s="63"/>
      <c r="S41" s="64"/>
      <c r="T41" s="64"/>
    </row>
    <row r="42" spans="2:20" ht="24" x14ac:dyDescent="0.6">
      <c r="B42" s="57"/>
      <c r="C42" s="58">
        <v>2</v>
      </c>
      <c r="D42" s="59">
        <v>4497214.4638040988</v>
      </c>
      <c r="E42" s="59">
        <v>1412998.0301518585</v>
      </c>
      <c r="F42" s="59">
        <f t="shared" si="0"/>
        <v>2872213.7817756608</v>
      </c>
      <c r="G42" s="60">
        <v>951366.27794120042</v>
      </c>
      <c r="H42" s="60">
        <v>1869395.971200949</v>
      </c>
      <c r="I42" s="60">
        <v>51451.532633511393</v>
      </c>
      <c r="J42" s="59">
        <v>1661365.272888791</v>
      </c>
      <c r="K42" s="59">
        <v>2181721.2893498768</v>
      </c>
      <c r="L42" s="61">
        <v>2572057.5280626565</v>
      </c>
      <c r="M42" s="61">
        <f t="shared" si="1"/>
        <v>10834127.787333189</v>
      </c>
      <c r="N42" s="62"/>
      <c r="O42" s="34"/>
      <c r="P42" s="34"/>
      <c r="Q42" s="5"/>
      <c r="R42" s="63"/>
      <c r="S42" s="64"/>
      <c r="T42" s="64"/>
    </row>
    <row r="43" spans="2:20" ht="24" x14ac:dyDescent="0.6">
      <c r="B43" s="57"/>
      <c r="C43" s="58">
        <v>3</v>
      </c>
      <c r="D43" s="59">
        <v>4984126.9658928281</v>
      </c>
      <c r="E43" s="59">
        <v>1394619.9811672538</v>
      </c>
      <c r="F43" s="59">
        <f t="shared" si="0"/>
        <v>3128627.6341265547</v>
      </c>
      <c r="G43" s="60">
        <v>1252322.4220996327</v>
      </c>
      <c r="H43" s="60">
        <v>1826624.0402494916</v>
      </c>
      <c r="I43" s="60">
        <v>49681.171777430638</v>
      </c>
      <c r="J43" s="59">
        <v>2524819.0371933151</v>
      </c>
      <c r="K43" s="59">
        <v>2834325.2465100433</v>
      </c>
      <c r="L43" s="61">
        <v>2070065.7304783408</v>
      </c>
      <c r="M43" s="61">
        <f t="shared" si="1"/>
        <v>11267934.102348249</v>
      </c>
      <c r="N43" s="62"/>
      <c r="O43" s="34"/>
      <c r="P43" s="34"/>
      <c r="Q43" s="5"/>
      <c r="R43" s="63"/>
      <c r="S43" s="64"/>
      <c r="T43" s="64"/>
    </row>
    <row r="44" spans="2:20" ht="24" x14ac:dyDescent="0.6">
      <c r="B44" s="57"/>
      <c r="C44" s="58">
        <v>4</v>
      </c>
      <c r="D44" s="59">
        <v>5510079.0755388876</v>
      </c>
      <c r="E44" s="59">
        <v>1983344.3413363118</v>
      </c>
      <c r="F44" s="59">
        <f t="shared" si="0"/>
        <v>3850833.0970905605</v>
      </c>
      <c r="G44" s="60">
        <v>1696281.6541554581</v>
      </c>
      <c r="H44" s="60">
        <v>2084122.8116823612</v>
      </c>
      <c r="I44" s="60">
        <v>70428.631252741048</v>
      </c>
      <c r="J44" s="59">
        <v>2703693.0736758932</v>
      </c>
      <c r="K44" s="59">
        <v>3459477.4826863143</v>
      </c>
      <c r="L44" s="61">
        <v>747594.67856541928</v>
      </c>
      <c r="M44" s="61">
        <f t="shared" si="1"/>
        <v>11336066.783520758</v>
      </c>
      <c r="N44" s="62"/>
      <c r="O44" s="34"/>
      <c r="P44" s="34"/>
      <c r="Q44" s="5"/>
      <c r="R44" s="63"/>
      <c r="S44" s="64"/>
      <c r="T44" s="64"/>
    </row>
    <row r="45" spans="2:20" ht="24" x14ac:dyDescent="0.6">
      <c r="B45" s="57">
        <f>+B41+1</f>
        <v>1400</v>
      </c>
      <c r="C45" s="58">
        <v>1</v>
      </c>
      <c r="D45" s="59">
        <v>5979045.0962209562</v>
      </c>
      <c r="E45" s="59">
        <v>1747381.1678409858</v>
      </c>
      <c r="F45" s="59">
        <f t="shared" si="0"/>
        <v>3230349.144046701</v>
      </c>
      <c r="G45" s="60">
        <v>1001141.2550200468</v>
      </c>
      <c r="H45" s="60">
        <v>2167501.8918305249</v>
      </c>
      <c r="I45" s="60">
        <v>61705.997196129079</v>
      </c>
      <c r="J45" s="59">
        <v>2523332.6063052225</v>
      </c>
      <c r="K45" s="59">
        <v>2753513.0744847916</v>
      </c>
      <c r="L45" s="61">
        <v>2378910.6460719649</v>
      </c>
      <c r="M45" s="61">
        <f t="shared" si="1"/>
        <v>13105505.586001039</v>
      </c>
      <c r="N45" s="62">
        <f>SUM(M45:M48)</f>
        <v>66774502.84058471</v>
      </c>
      <c r="O45" s="34"/>
      <c r="P45" s="34"/>
      <c r="Q45" s="7"/>
      <c r="T45" s="64"/>
    </row>
    <row r="46" spans="2:20" ht="24" x14ac:dyDescent="0.6">
      <c r="B46" s="57"/>
      <c r="C46" s="58">
        <v>2</v>
      </c>
      <c r="D46" s="59">
        <v>7060626.7081724349</v>
      </c>
      <c r="E46" s="59">
        <v>2386055.2232455341</v>
      </c>
      <c r="F46" s="59">
        <f t="shared" si="0"/>
        <v>4322999.9680262813</v>
      </c>
      <c r="G46" s="60">
        <v>1537629.9609999792</v>
      </c>
      <c r="H46" s="60">
        <v>2704934.5960013112</v>
      </c>
      <c r="I46" s="60">
        <v>80435.411024990855</v>
      </c>
      <c r="J46" s="59">
        <v>2891442.1012612144</v>
      </c>
      <c r="K46" s="59">
        <v>2991139.8876986811</v>
      </c>
      <c r="L46" s="61">
        <v>3929500.147450069</v>
      </c>
      <c r="M46" s="61">
        <f t="shared" si="1"/>
        <v>17599484.260456853</v>
      </c>
      <c r="N46" s="62"/>
      <c r="O46" s="34"/>
      <c r="P46" s="34"/>
      <c r="Q46" s="3"/>
      <c r="T46" s="64"/>
    </row>
    <row r="47" spans="2:20" ht="24" x14ac:dyDescent="0.6">
      <c r="B47" s="57"/>
      <c r="C47" s="58">
        <v>3</v>
      </c>
      <c r="D47" s="59">
        <v>7625714.2578160269</v>
      </c>
      <c r="E47" s="59">
        <v>2125104.7553108996</v>
      </c>
      <c r="F47" s="59">
        <f t="shared" si="0"/>
        <v>4432526.8872109242</v>
      </c>
      <c r="G47" s="60">
        <v>2002503.3360840622</v>
      </c>
      <c r="H47" s="60">
        <v>2356147.898670421</v>
      </c>
      <c r="I47" s="60">
        <v>73875.652456440774</v>
      </c>
      <c r="J47" s="59">
        <v>4214803.2754867263</v>
      </c>
      <c r="K47" s="59">
        <v>3795161.5050769476</v>
      </c>
      <c r="L47" s="61">
        <v>3430603.830026418</v>
      </c>
      <c r="M47" s="61">
        <f t="shared" si="1"/>
        <v>18033591.500774045</v>
      </c>
      <c r="N47" s="62"/>
      <c r="O47" s="34"/>
      <c r="P47" s="34"/>
      <c r="Q47" s="3"/>
      <c r="T47" s="64"/>
    </row>
    <row r="48" spans="2:20" ht="24" x14ac:dyDescent="0.6">
      <c r="B48" s="57"/>
      <c r="C48" s="58">
        <v>4</v>
      </c>
      <c r="D48" s="59">
        <v>8143896.8736464754</v>
      </c>
      <c r="E48" s="59">
        <v>3245858.8577589085</v>
      </c>
      <c r="F48" s="59">
        <f t="shared" si="0"/>
        <v>5941774.9080645265</v>
      </c>
      <c r="G48" s="60">
        <v>2585444.2675251234</v>
      </c>
      <c r="H48" s="60">
        <v>3238745.4330760478</v>
      </c>
      <c r="I48" s="60">
        <v>117585.20746335456</v>
      </c>
      <c r="J48" s="59">
        <v>5621205.6301803915</v>
      </c>
      <c r="K48" s="59">
        <v>4839808.9982781541</v>
      </c>
      <c r="L48" s="61">
        <v>-77005.77801937703</v>
      </c>
      <c r="M48" s="61">
        <f t="shared" si="1"/>
        <v>18035921.493352771</v>
      </c>
      <c r="N48" s="62"/>
      <c r="O48" s="34"/>
      <c r="P48" s="34"/>
      <c r="Q48" s="3"/>
      <c r="T48" s="64"/>
    </row>
    <row r="49" spans="2:15" ht="24" x14ac:dyDescent="0.6">
      <c r="B49" s="57">
        <f>+B45+1</f>
        <v>1401</v>
      </c>
      <c r="C49" s="58">
        <v>1</v>
      </c>
      <c r="D49" s="59">
        <v>9130001.8619293999</v>
      </c>
      <c r="E49" s="59">
        <v>2279740.518052585</v>
      </c>
      <c r="F49" s="59">
        <f t="shared" si="0"/>
        <v>4445219.1507553216</v>
      </c>
      <c r="G49" s="60">
        <v>1560154.4441340449</v>
      </c>
      <c r="H49" s="60">
        <v>2806161.0469685756</v>
      </c>
      <c r="I49" s="60">
        <v>78903.659652700517</v>
      </c>
      <c r="J49" s="59">
        <v>6823398.9188820422</v>
      </c>
      <c r="K49" s="59">
        <v>4909513.8118063835</v>
      </c>
      <c r="L49" s="61">
        <v>3952403.8751094332</v>
      </c>
      <c r="M49" s="61">
        <f t="shared" si="1"/>
        <v>21721250.512922399</v>
      </c>
      <c r="N49" s="62">
        <f>SUM(M49:M52)</f>
        <v>104350049.95147339</v>
      </c>
      <c r="O49" s="56"/>
    </row>
    <row r="50" spans="2:15" ht="24" x14ac:dyDescent="0.6">
      <c r="B50" s="66"/>
      <c r="C50" s="58">
        <v>2</v>
      </c>
      <c r="D50" s="59">
        <v>11056941.424998034</v>
      </c>
      <c r="E50" s="59">
        <v>3123768.6762129064</v>
      </c>
      <c r="F50" s="59">
        <f t="shared" si="0"/>
        <v>6076316.0878847875</v>
      </c>
      <c r="G50" s="60">
        <v>2302952.1161382347</v>
      </c>
      <c r="H50" s="60">
        <v>3659547.9742975533</v>
      </c>
      <c r="I50" s="60">
        <v>113815.99744899941</v>
      </c>
      <c r="J50" s="59">
        <v>6176944.506192958</v>
      </c>
      <c r="K50" s="59">
        <v>6251482.3652902432</v>
      </c>
      <c r="L50" s="61">
        <v>8425351.4429533388</v>
      </c>
      <c r="M50" s="61">
        <f t="shared" si="1"/>
        <v>28607839.772951782</v>
      </c>
      <c r="N50" s="67"/>
      <c r="O50" s="56"/>
    </row>
    <row r="51" spans="2:15" ht="24" x14ac:dyDescent="0.6">
      <c r="B51" s="66"/>
      <c r="C51" s="58">
        <v>3</v>
      </c>
      <c r="D51" s="59">
        <v>12567177.096880812</v>
      </c>
      <c r="E51" s="59">
        <v>3549161.0391132082</v>
      </c>
      <c r="F51" s="59">
        <f t="shared" si="0"/>
        <v>6646965.7667016713</v>
      </c>
      <c r="G51" s="60">
        <v>3369083.071447392</v>
      </c>
      <c r="H51" s="60">
        <v>3154755.0927888998</v>
      </c>
      <c r="I51" s="60">
        <v>123127.60246537902</v>
      </c>
      <c r="J51" s="59">
        <v>7017689.5553202443</v>
      </c>
      <c r="K51" s="59">
        <v>6364485.8440140411</v>
      </c>
      <c r="L51" s="61">
        <v>3744485.5464888299</v>
      </c>
      <c r="M51" s="61">
        <f t="shared" si="1"/>
        <v>27160993.160490725</v>
      </c>
      <c r="N51" s="67"/>
      <c r="O51" s="56"/>
    </row>
    <row r="52" spans="2:15" ht="24.75" thickBot="1" x14ac:dyDescent="0.65">
      <c r="B52" s="68"/>
      <c r="C52" s="69">
        <v>4</v>
      </c>
      <c r="D52" s="70">
        <v>14496136.435090726</v>
      </c>
      <c r="E52" s="70">
        <v>4333368.4361366648</v>
      </c>
      <c r="F52" s="70">
        <f t="shared" si="0"/>
        <v>8634132.3586580493</v>
      </c>
      <c r="G52" s="71">
        <v>3889370.1646505459</v>
      </c>
      <c r="H52" s="71">
        <v>4586155.3640218042</v>
      </c>
      <c r="I52" s="71">
        <v>158606.82998569903</v>
      </c>
      <c r="J52" s="70">
        <v>7964358.0344773103</v>
      </c>
      <c r="K52" s="70">
        <v>8334151.0950349811</v>
      </c>
      <c r="L52" s="72">
        <v>-233877.66421929002</v>
      </c>
      <c r="M52" s="72">
        <f t="shared" si="1"/>
        <v>26859966.505108483</v>
      </c>
      <c r="N52" s="73"/>
      <c r="O52" s="56"/>
    </row>
    <row r="53" spans="2:15" x14ac:dyDescent="0.4">
      <c r="B53" s="16"/>
      <c r="C53" s="16"/>
    </row>
    <row r="54" spans="2:15" x14ac:dyDescent="0.4">
      <c r="B54" s="16"/>
      <c r="C54" s="16"/>
    </row>
    <row r="55" spans="2:15" x14ac:dyDescent="0.4">
      <c r="B55" s="16"/>
      <c r="C55" s="16"/>
    </row>
    <row r="56" spans="2:15" x14ac:dyDescent="0.4">
      <c r="B56" s="16"/>
      <c r="C56" s="16"/>
    </row>
    <row r="57" spans="2:15" x14ac:dyDescent="0.4">
      <c r="B57" s="16"/>
      <c r="C57" s="16"/>
    </row>
    <row r="58" spans="2:15" x14ac:dyDescent="0.4">
      <c r="B58" s="16"/>
      <c r="C58" s="16"/>
    </row>
    <row r="59" spans="2:15" x14ac:dyDescent="0.4">
      <c r="B59" s="16"/>
      <c r="C59" s="16"/>
    </row>
    <row r="60" spans="2:15" x14ac:dyDescent="0.4">
      <c r="B60" s="16"/>
      <c r="C60" s="16"/>
    </row>
    <row r="61" spans="2:15" x14ac:dyDescent="0.4">
      <c r="B61" s="16"/>
      <c r="C61" s="16"/>
    </row>
    <row r="62" spans="2:15" x14ac:dyDescent="0.4">
      <c r="B62" s="16"/>
      <c r="C62" s="16"/>
    </row>
    <row r="63" spans="2:15" x14ac:dyDescent="0.4">
      <c r="B63" s="16"/>
      <c r="C63" s="16"/>
    </row>
    <row r="64" spans="2:15" x14ac:dyDescent="0.4">
      <c r="B64" s="16"/>
      <c r="C64" s="16"/>
    </row>
    <row r="65" s="16" customFormat="1" x14ac:dyDescent="0.4"/>
    <row r="66" s="16" customFormat="1" x14ac:dyDescent="0.4"/>
    <row r="67" s="16" customFormat="1" x14ac:dyDescent="0.4"/>
    <row r="68" s="16" customFormat="1" x14ac:dyDescent="0.4"/>
    <row r="69" s="16" customFormat="1" x14ac:dyDescent="0.4"/>
    <row r="70" s="16" customFormat="1" x14ac:dyDescent="0.4"/>
    <row r="71" s="16" customFormat="1" x14ac:dyDescent="0.4"/>
    <row r="72" s="16" customFormat="1" x14ac:dyDescent="0.4"/>
    <row r="73" s="16" customFormat="1" x14ac:dyDescent="0.4"/>
    <row r="74" s="16" customFormat="1" x14ac:dyDescent="0.4"/>
    <row r="75" s="16" customFormat="1" x14ac:dyDescent="0.4"/>
    <row r="76" s="16" customFormat="1" x14ac:dyDescent="0.4"/>
    <row r="77" s="16" customFormat="1" x14ac:dyDescent="0.4"/>
    <row r="78" s="16" customFormat="1" x14ac:dyDescent="0.4"/>
    <row r="79" s="16" customFormat="1" x14ac:dyDescent="0.4"/>
    <row r="80" s="16" customFormat="1" x14ac:dyDescent="0.4"/>
    <row r="81" s="16" customFormat="1" x14ac:dyDescent="0.4"/>
    <row r="82" s="16" customFormat="1" x14ac:dyDescent="0.4"/>
    <row r="83" s="16" customFormat="1" x14ac:dyDescent="0.4"/>
    <row r="84" s="16" customFormat="1" x14ac:dyDescent="0.4"/>
    <row r="85" s="16" customFormat="1" x14ac:dyDescent="0.4"/>
    <row r="86" s="16" customFormat="1" x14ac:dyDescent="0.4"/>
    <row r="87" s="16" customFormat="1" x14ac:dyDescent="0.4"/>
    <row r="88" s="16" customFormat="1" x14ac:dyDescent="0.4"/>
    <row r="89" s="16" customFormat="1" x14ac:dyDescent="0.4"/>
    <row r="90" s="16" customFormat="1" x14ac:dyDescent="0.4"/>
    <row r="91" s="16" customFormat="1" x14ac:dyDescent="0.4"/>
    <row r="92" s="16" customFormat="1" x14ac:dyDescent="0.4"/>
    <row r="93" s="16" customFormat="1" x14ac:dyDescent="0.4"/>
    <row r="94" s="16" customFormat="1" x14ac:dyDescent="0.4"/>
    <row r="95" s="16" customFormat="1" x14ac:dyDescent="0.4"/>
    <row r="96" s="16" customFormat="1" x14ac:dyDescent="0.4"/>
    <row r="97" s="16" customFormat="1" x14ac:dyDescent="0.4"/>
    <row r="98" s="16" customFormat="1" x14ac:dyDescent="0.4"/>
    <row r="99" s="16" customFormat="1" x14ac:dyDescent="0.4"/>
    <row r="100" s="16" customFormat="1" x14ac:dyDescent="0.4"/>
    <row r="101" s="16" customFormat="1" x14ac:dyDescent="0.4"/>
    <row r="102" s="16" customFormat="1" x14ac:dyDescent="0.4"/>
    <row r="103" s="16" customFormat="1" x14ac:dyDescent="0.4"/>
    <row r="104" s="16" customFormat="1" x14ac:dyDescent="0.4"/>
    <row r="105" s="16" customFormat="1" x14ac:dyDescent="0.4"/>
    <row r="106" s="16" customFormat="1" x14ac:dyDescent="0.4"/>
    <row r="107" s="16" customFormat="1" x14ac:dyDescent="0.4"/>
    <row r="108" s="16" customFormat="1" x14ac:dyDescent="0.4"/>
    <row r="109" s="16" customFormat="1" x14ac:dyDescent="0.4"/>
    <row r="110" s="16" customFormat="1" x14ac:dyDescent="0.4"/>
    <row r="111" s="16" customFormat="1" x14ac:dyDescent="0.4"/>
    <row r="112" s="16" customFormat="1" x14ac:dyDescent="0.4"/>
    <row r="113" s="16" customFormat="1" x14ac:dyDescent="0.4"/>
    <row r="114" s="16" customFormat="1" x14ac:dyDescent="0.4"/>
    <row r="115" s="16" customFormat="1" x14ac:dyDescent="0.4"/>
    <row r="116" s="16" customFormat="1" x14ac:dyDescent="0.4"/>
    <row r="117" s="16" customFormat="1" x14ac:dyDescent="0.4"/>
    <row r="118" s="16" customFormat="1" x14ac:dyDescent="0.4"/>
    <row r="119" s="16" customFormat="1" x14ac:dyDescent="0.4"/>
    <row r="120" s="16" customFormat="1" x14ac:dyDescent="0.4"/>
    <row r="121" s="16" customFormat="1" x14ac:dyDescent="0.4"/>
    <row r="122" s="16" customFormat="1" x14ac:dyDescent="0.4"/>
    <row r="123" s="16" customFormat="1" x14ac:dyDescent="0.4"/>
    <row r="124" s="16" customFormat="1" x14ac:dyDescent="0.4"/>
    <row r="125" s="16" customFormat="1" x14ac:dyDescent="0.4"/>
    <row r="126" s="16" customFormat="1" x14ac:dyDescent="0.4"/>
    <row r="127" s="16" customFormat="1" x14ac:dyDescent="0.4"/>
    <row r="128" s="16" customFormat="1" x14ac:dyDescent="0.4"/>
    <row r="129" s="16" customFormat="1" x14ac:dyDescent="0.4"/>
    <row r="130" s="16" customFormat="1" x14ac:dyDescent="0.4"/>
    <row r="131" s="16" customFormat="1" x14ac:dyDescent="0.4"/>
    <row r="132" s="16" customFormat="1" x14ac:dyDescent="0.4"/>
    <row r="133" s="16" customFormat="1" x14ac:dyDescent="0.4"/>
    <row r="134" s="16" customFormat="1" x14ac:dyDescent="0.4"/>
    <row r="135" s="16" customFormat="1" x14ac:dyDescent="0.4"/>
    <row r="136" s="16" customFormat="1" x14ac:dyDescent="0.4"/>
    <row r="137" s="16" customFormat="1" x14ac:dyDescent="0.4"/>
    <row r="138" s="16" customFormat="1" x14ac:dyDescent="0.4"/>
    <row r="139" s="16" customFormat="1" x14ac:dyDescent="0.4"/>
    <row r="140" s="16" customFormat="1" x14ac:dyDescent="0.4"/>
    <row r="141" s="16" customFormat="1" x14ac:dyDescent="0.4"/>
    <row r="142" s="16" customFormat="1" x14ac:dyDescent="0.4"/>
    <row r="143" s="16" customFormat="1" x14ac:dyDescent="0.4"/>
    <row r="144" s="16" customFormat="1" x14ac:dyDescent="0.4"/>
    <row r="145" s="16" customFormat="1" x14ac:dyDescent="0.4"/>
    <row r="146" s="16" customFormat="1" x14ac:dyDescent="0.4"/>
    <row r="147" s="16" customFormat="1" x14ac:dyDescent="0.4"/>
    <row r="148" s="16" customFormat="1" x14ac:dyDescent="0.4"/>
    <row r="149" s="16" customFormat="1" x14ac:dyDescent="0.4"/>
    <row r="150" s="16" customFormat="1" x14ac:dyDescent="0.4"/>
    <row r="151" s="16" customFormat="1" x14ac:dyDescent="0.4"/>
    <row r="152" s="16" customFormat="1" x14ac:dyDescent="0.4"/>
    <row r="153" s="16" customFormat="1" x14ac:dyDescent="0.4"/>
    <row r="154" s="16" customFormat="1" x14ac:dyDescent="0.4"/>
    <row r="155" s="16" customFormat="1" x14ac:dyDescent="0.4"/>
    <row r="156" s="16" customFormat="1" x14ac:dyDescent="0.4"/>
    <row r="157" s="16" customFormat="1" x14ac:dyDescent="0.4"/>
    <row r="158" s="16" customFormat="1" x14ac:dyDescent="0.4"/>
    <row r="159" s="16" customFormat="1" x14ac:dyDescent="0.4"/>
  </sheetData>
  <mergeCells count="1">
    <mergeCell ref="B2:N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9"/>
  <sheetViews>
    <sheetView rightToLeft="1" zoomScale="55" zoomScaleNormal="55" workbookViewId="0">
      <pane xSplit="3" ySplit="4" topLeftCell="D38" activePane="bottomRight" state="frozen"/>
      <selection activeCell="B2" sqref="B2:M57"/>
      <selection pane="topRight" activeCell="B2" sqref="B2:M57"/>
      <selection pane="bottomLeft" activeCell="B2" sqref="B2:M57"/>
      <selection pane="bottomRight"/>
    </sheetView>
  </sheetViews>
  <sheetFormatPr defaultRowHeight="15.75" x14ac:dyDescent="0.4"/>
  <cols>
    <col min="1" max="1" width="6.140625" style="16" customWidth="1"/>
    <col min="2" max="2" width="10.85546875" style="50" customWidth="1"/>
    <col min="3" max="3" width="6.7109375" style="50" customWidth="1"/>
    <col min="4" max="4" width="19.140625" style="16" customWidth="1"/>
    <col min="5" max="5" width="16.7109375" style="16" customWidth="1"/>
    <col min="6" max="6" width="16" style="16" customWidth="1"/>
    <col min="7" max="7" width="15.140625" style="16" customWidth="1"/>
    <col min="8" max="8" width="16.140625" style="16" customWidth="1"/>
    <col min="9" max="9" width="13" style="16" customWidth="1"/>
    <col min="10" max="10" width="15.5703125" style="16" customWidth="1"/>
    <col min="11" max="11" width="14.7109375" style="16" customWidth="1"/>
    <col min="12" max="12" width="20.28515625" style="16" customWidth="1"/>
    <col min="13" max="13" width="17.42578125" style="16" customWidth="1"/>
    <col min="14" max="14" width="19.28515625" style="16" customWidth="1"/>
    <col min="15" max="18" width="9.140625" style="16"/>
    <col min="19" max="19" width="9.5703125" style="16" bestFit="1" customWidth="1"/>
    <col min="20" max="258" width="9.140625" style="16"/>
    <col min="259" max="259" width="16.85546875" style="16" bestFit="1" customWidth="1"/>
    <col min="260" max="260" width="5.7109375" style="16" bestFit="1" customWidth="1"/>
    <col min="261" max="261" width="19.140625" style="16" customWidth="1"/>
    <col min="262" max="262" width="16.7109375" style="16" customWidth="1"/>
    <col min="263" max="263" width="16" style="16" customWidth="1"/>
    <col min="264" max="264" width="15.140625" style="16" customWidth="1"/>
    <col min="265" max="265" width="16.140625" style="16" customWidth="1"/>
    <col min="266" max="266" width="15.5703125" style="16" customWidth="1"/>
    <col min="267" max="267" width="14.7109375" style="16" customWidth="1"/>
    <col min="268" max="268" width="20.28515625" style="16" customWidth="1"/>
    <col min="269" max="269" width="17.42578125" style="16" customWidth="1"/>
    <col min="270" max="270" width="19.28515625" style="16" customWidth="1"/>
    <col min="271" max="274" width="9.140625" style="16"/>
    <col min="275" max="275" width="9.5703125" style="16" bestFit="1" customWidth="1"/>
    <col min="276" max="514" width="9.140625" style="16"/>
    <col min="515" max="515" width="16.85546875" style="16" bestFit="1" customWidth="1"/>
    <col min="516" max="516" width="5.7109375" style="16" bestFit="1" customWidth="1"/>
    <col min="517" max="517" width="19.140625" style="16" customWidth="1"/>
    <col min="518" max="518" width="16.7109375" style="16" customWidth="1"/>
    <col min="519" max="519" width="16" style="16" customWidth="1"/>
    <col min="520" max="520" width="15.140625" style="16" customWidth="1"/>
    <col min="521" max="521" width="16.140625" style="16" customWidth="1"/>
    <col min="522" max="522" width="15.5703125" style="16" customWidth="1"/>
    <col min="523" max="523" width="14.7109375" style="16" customWidth="1"/>
    <col min="524" max="524" width="20.28515625" style="16" customWidth="1"/>
    <col min="525" max="525" width="17.42578125" style="16" customWidth="1"/>
    <col min="526" max="526" width="19.28515625" style="16" customWidth="1"/>
    <col min="527" max="530" width="9.140625" style="16"/>
    <col min="531" max="531" width="9.5703125" style="16" bestFit="1" customWidth="1"/>
    <col min="532" max="770" width="9.140625" style="16"/>
    <col min="771" max="771" width="16.85546875" style="16" bestFit="1" customWidth="1"/>
    <col min="772" max="772" width="5.7109375" style="16" bestFit="1" customWidth="1"/>
    <col min="773" max="773" width="19.140625" style="16" customWidth="1"/>
    <col min="774" max="774" width="16.7109375" style="16" customWidth="1"/>
    <col min="775" max="775" width="16" style="16" customWidth="1"/>
    <col min="776" max="776" width="15.140625" style="16" customWidth="1"/>
    <col min="777" max="777" width="16.140625" style="16" customWidth="1"/>
    <col min="778" max="778" width="15.5703125" style="16" customWidth="1"/>
    <col min="779" max="779" width="14.7109375" style="16" customWidth="1"/>
    <col min="780" max="780" width="20.28515625" style="16" customWidth="1"/>
    <col min="781" max="781" width="17.42578125" style="16" customWidth="1"/>
    <col min="782" max="782" width="19.28515625" style="16" customWidth="1"/>
    <col min="783" max="786" width="9.140625" style="16"/>
    <col min="787" max="787" width="9.5703125" style="16" bestFit="1" customWidth="1"/>
    <col min="788" max="1026" width="9.140625" style="16"/>
    <col min="1027" max="1027" width="16.85546875" style="16" bestFit="1" customWidth="1"/>
    <col min="1028" max="1028" width="5.7109375" style="16" bestFit="1" customWidth="1"/>
    <col min="1029" max="1029" width="19.140625" style="16" customWidth="1"/>
    <col min="1030" max="1030" width="16.7109375" style="16" customWidth="1"/>
    <col min="1031" max="1031" width="16" style="16" customWidth="1"/>
    <col min="1032" max="1032" width="15.140625" style="16" customWidth="1"/>
    <col min="1033" max="1033" width="16.140625" style="16" customWidth="1"/>
    <col min="1034" max="1034" width="15.5703125" style="16" customWidth="1"/>
    <col min="1035" max="1035" width="14.7109375" style="16" customWidth="1"/>
    <col min="1036" max="1036" width="20.28515625" style="16" customWidth="1"/>
    <col min="1037" max="1037" width="17.42578125" style="16" customWidth="1"/>
    <col min="1038" max="1038" width="19.28515625" style="16" customWidth="1"/>
    <col min="1039" max="1042" width="9.140625" style="16"/>
    <col min="1043" max="1043" width="9.5703125" style="16" bestFit="1" customWidth="1"/>
    <col min="1044" max="1282" width="9.140625" style="16"/>
    <col min="1283" max="1283" width="16.85546875" style="16" bestFit="1" customWidth="1"/>
    <col min="1284" max="1284" width="5.7109375" style="16" bestFit="1" customWidth="1"/>
    <col min="1285" max="1285" width="19.140625" style="16" customWidth="1"/>
    <col min="1286" max="1286" width="16.7109375" style="16" customWidth="1"/>
    <col min="1287" max="1287" width="16" style="16" customWidth="1"/>
    <col min="1288" max="1288" width="15.140625" style="16" customWidth="1"/>
    <col min="1289" max="1289" width="16.140625" style="16" customWidth="1"/>
    <col min="1290" max="1290" width="15.5703125" style="16" customWidth="1"/>
    <col min="1291" max="1291" width="14.7109375" style="16" customWidth="1"/>
    <col min="1292" max="1292" width="20.28515625" style="16" customWidth="1"/>
    <col min="1293" max="1293" width="17.42578125" style="16" customWidth="1"/>
    <col min="1294" max="1294" width="19.28515625" style="16" customWidth="1"/>
    <col min="1295" max="1298" width="9.140625" style="16"/>
    <col min="1299" max="1299" width="9.5703125" style="16" bestFit="1" customWidth="1"/>
    <col min="1300" max="1538" width="9.140625" style="16"/>
    <col min="1539" max="1539" width="16.85546875" style="16" bestFit="1" customWidth="1"/>
    <col min="1540" max="1540" width="5.7109375" style="16" bestFit="1" customWidth="1"/>
    <col min="1541" max="1541" width="19.140625" style="16" customWidth="1"/>
    <col min="1542" max="1542" width="16.7109375" style="16" customWidth="1"/>
    <col min="1543" max="1543" width="16" style="16" customWidth="1"/>
    <col min="1544" max="1544" width="15.140625" style="16" customWidth="1"/>
    <col min="1545" max="1545" width="16.140625" style="16" customWidth="1"/>
    <col min="1546" max="1546" width="15.5703125" style="16" customWidth="1"/>
    <col min="1547" max="1547" width="14.7109375" style="16" customWidth="1"/>
    <col min="1548" max="1548" width="20.28515625" style="16" customWidth="1"/>
    <col min="1549" max="1549" width="17.42578125" style="16" customWidth="1"/>
    <col min="1550" max="1550" width="19.28515625" style="16" customWidth="1"/>
    <col min="1551" max="1554" width="9.140625" style="16"/>
    <col min="1555" max="1555" width="9.5703125" style="16" bestFit="1" customWidth="1"/>
    <col min="1556" max="1794" width="9.140625" style="16"/>
    <col min="1795" max="1795" width="16.85546875" style="16" bestFit="1" customWidth="1"/>
    <col min="1796" max="1796" width="5.7109375" style="16" bestFit="1" customWidth="1"/>
    <col min="1797" max="1797" width="19.140625" style="16" customWidth="1"/>
    <col min="1798" max="1798" width="16.7109375" style="16" customWidth="1"/>
    <col min="1799" max="1799" width="16" style="16" customWidth="1"/>
    <col min="1800" max="1800" width="15.140625" style="16" customWidth="1"/>
    <col min="1801" max="1801" width="16.140625" style="16" customWidth="1"/>
    <col min="1802" max="1802" width="15.5703125" style="16" customWidth="1"/>
    <col min="1803" max="1803" width="14.7109375" style="16" customWidth="1"/>
    <col min="1804" max="1804" width="20.28515625" style="16" customWidth="1"/>
    <col min="1805" max="1805" width="17.42578125" style="16" customWidth="1"/>
    <col min="1806" max="1806" width="19.28515625" style="16" customWidth="1"/>
    <col min="1807" max="1810" width="9.140625" style="16"/>
    <col min="1811" max="1811" width="9.5703125" style="16" bestFit="1" customWidth="1"/>
    <col min="1812" max="2050" width="9.140625" style="16"/>
    <col min="2051" max="2051" width="16.85546875" style="16" bestFit="1" customWidth="1"/>
    <col min="2052" max="2052" width="5.7109375" style="16" bestFit="1" customWidth="1"/>
    <col min="2053" max="2053" width="19.140625" style="16" customWidth="1"/>
    <col min="2054" max="2054" width="16.7109375" style="16" customWidth="1"/>
    <col min="2055" max="2055" width="16" style="16" customWidth="1"/>
    <col min="2056" max="2056" width="15.140625" style="16" customWidth="1"/>
    <col min="2057" max="2057" width="16.140625" style="16" customWidth="1"/>
    <col min="2058" max="2058" width="15.5703125" style="16" customWidth="1"/>
    <col min="2059" max="2059" width="14.7109375" style="16" customWidth="1"/>
    <col min="2060" max="2060" width="20.28515625" style="16" customWidth="1"/>
    <col min="2061" max="2061" width="17.42578125" style="16" customWidth="1"/>
    <col min="2062" max="2062" width="19.28515625" style="16" customWidth="1"/>
    <col min="2063" max="2066" width="9.140625" style="16"/>
    <col min="2067" max="2067" width="9.5703125" style="16" bestFit="1" customWidth="1"/>
    <col min="2068" max="2306" width="9.140625" style="16"/>
    <col min="2307" max="2307" width="16.85546875" style="16" bestFit="1" customWidth="1"/>
    <col min="2308" max="2308" width="5.7109375" style="16" bestFit="1" customWidth="1"/>
    <col min="2309" max="2309" width="19.140625" style="16" customWidth="1"/>
    <col min="2310" max="2310" width="16.7109375" style="16" customWidth="1"/>
    <col min="2311" max="2311" width="16" style="16" customWidth="1"/>
    <col min="2312" max="2312" width="15.140625" style="16" customWidth="1"/>
    <col min="2313" max="2313" width="16.140625" style="16" customWidth="1"/>
    <col min="2314" max="2314" width="15.5703125" style="16" customWidth="1"/>
    <col min="2315" max="2315" width="14.7109375" style="16" customWidth="1"/>
    <col min="2316" max="2316" width="20.28515625" style="16" customWidth="1"/>
    <col min="2317" max="2317" width="17.42578125" style="16" customWidth="1"/>
    <col min="2318" max="2318" width="19.28515625" style="16" customWidth="1"/>
    <col min="2319" max="2322" width="9.140625" style="16"/>
    <col min="2323" max="2323" width="9.5703125" style="16" bestFit="1" customWidth="1"/>
    <col min="2324" max="2562" width="9.140625" style="16"/>
    <col min="2563" max="2563" width="16.85546875" style="16" bestFit="1" customWidth="1"/>
    <col min="2564" max="2564" width="5.7109375" style="16" bestFit="1" customWidth="1"/>
    <col min="2565" max="2565" width="19.140625" style="16" customWidth="1"/>
    <col min="2566" max="2566" width="16.7109375" style="16" customWidth="1"/>
    <col min="2567" max="2567" width="16" style="16" customWidth="1"/>
    <col min="2568" max="2568" width="15.140625" style="16" customWidth="1"/>
    <col min="2569" max="2569" width="16.140625" style="16" customWidth="1"/>
    <col min="2570" max="2570" width="15.5703125" style="16" customWidth="1"/>
    <col min="2571" max="2571" width="14.7109375" style="16" customWidth="1"/>
    <col min="2572" max="2572" width="20.28515625" style="16" customWidth="1"/>
    <col min="2573" max="2573" width="17.42578125" style="16" customWidth="1"/>
    <col min="2574" max="2574" width="19.28515625" style="16" customWidth="1"/>
    <col min="2575" max="2578" width="9.140625" style="16"/>
    <col min="2579" max="2579" width="9.5703125" style="16" bestFit="1" customWidth="1"/>
    <col min="2580" max="2818" width="9.140625" style="16"/>
    <col min="2819" max="2819" width="16.85546875" style="16" bestFit="1" customWidth="1"/>
    <col min="2820" max="2820" width="5.7109375" style="16" bestFit="1" customWidth="1"/>
    <col min="2821" max="2821" width="19.140625" style="16" customWidth="1"/>
    <col min="2822" max="2822" width="16.7109375" style="16" customWidth="1"/>
    <col min="2823" max="2823" width="16" style="16" customWidth="1"/>
    <col min="2824" max="2824" width="15.140625" style="16" customWidth="1"/>
    <col min="2825" max="2825" width="16.140625" style="16" customWidth="1"/>
    <col min="2826" max="2826" width="15.5703125" style="16" customWidth="1"/>
    <col min="2827" max="2827" width="14.7109375" style="16" customWidth="1"/>
    <col min="2828" max="2828" width="20.28515625" style="16" customWidth="1"/>
    <col min="2829" max="2829" width="17.42578125" style="16" customWidth="1"/>
    <col min="2830" max="2830" width="19.28515625" style="16" customWidth="1"/>
    <col min="2831" max="2834" width="9.140625" style="16"/>
    <col min="2835" max="2835" width="9.5703125" style="16" bestFit="1" customWidth="1"/>
    <col min="2836" max="3074" width="9.140625" style="16"/>
    <col min="3075" max="3075" width="16.85546875" style="16" bestFit="1" customWidth="1"/>
    <col min="3076" max="3076" width="5.7109375" style="16" bestFit="1" customWidth="1"/>
    <col min="3077" max="3077" width="19.140625" style="16" customWidth="1"/>
    <col min="3078" max="3078" width="16.7109375" style="16" customWidth="1"/>
    <col min="3079" max="3079" width="16" style="16" customWidth="1"/>
    <col min="3080" max="3080" width="15.140625" style="16" customWidth="1"/>
    <col min="3081" max="3081" width="16.140625" style="16" customWidth="1"/>
    <col min="3082" max="3082" width="15.5703125" style="16" customWidth="1"/>
    <col min="3083" max="3083" width="14.7109375" style="16" customWidth="1"/>
    <col min="3084" max="3084" width="20.28515625" style="16" customWidth="1"/>
    <col min="3085" max="3085" width="17.42578125" style="16" customWidth="1"/>
    <col min="3086" max="3086" width="19.28515625" style="16" customWidth="1"/>
    <col min="3087" max="3090" width="9.140625" style="16"/>
    <col min="3091" max="3091" width="9.5703125" style="16" bestFit="1" customWidth="1"/>
    <col min="3092" max="3330" width="9.140625" style="16"/>
    <col min="3331" max="3331" width="16.85546875" style="16" bestFit="1" customWidth="1"/>
    <col min="3332" max="3332" width="5.7109375" style="16" bestFit="1" customWidth="1"/>
    <col min="3333" max="3333" width="19.140625" style="16" customWidth="1"/>
    <col min="3334" max="3334" width="16.7109375" style="16" customWidth="1"/>
    <col min="3335" max="3335" width="16" style="16" customWidth="1"/>
    <col min="3336" max="3336" width="15.140625" style="16" customWidth="1"/>
    <col min="3337" max="3337" width="16.140625" style="16" customWidth="1"/>
    <col min="3338" max="3338" width="15.5703125" style="16" customWidth="1"/>
    <col min="3339" max="3339" width="14.7109375" style="16" customWidth="1"/>
    <col min="3340" max="3340" width="20.28515625" style="16" customWidth="1"/>
    <col min="3341" max="3341" width="17.42578125" style="16" customWidth="1"/>
    <col min="3342" max="3342" width="19.28515625" style="16" customWidth="1"/>
    <col min="3343" max="3346" width="9.140625" style="16"/>
    <col min="3347" max="3347" width="9.5703125" style="16" bestFit="1" customWidth="1"/>
    <col min="3348" max="3586" width="9.140625" style="16"/>
    <col min="3587" max="3587" width="16.85546875" style="16" bestFit="1" customWidth="1"/>
    <col min="3588" max="3588" width="5.7109375" style="16" bestFit="1" customWidth="1"/>
    <col min="3589" max="3589" width="19.140625" style="16" customWidth="1"/>
    <col min="3590" max="3590" width="16.7109375" style="16" customWidth="1"/>
    <col min="3591" max="3591" width="16" style="16" customWidth="1"/>
    <col min="3592" max="3592" width="15.140625" style="16" customWidth="1"/>
    <col min="3593" max="3593" width="16.140625" style="16" customWidth="1"/>
    <col min="3594" max="3594" width="15.5703125" style="16" customWidth="1"/>
    <col min="3595" max="3595" width="14.7109375" style="16" customWidth="1"/>
    <col min="3596" max="3596" width="20.28515625" style="16" customWidth="1"/>
    <col min="3597" max="3597" width="17.42578125" style="16" customWidth="1"/>
    <col min="3598" max="3598" width="19.28515625" style="16" customWidth="1"/>
    <col min="3599" max="3602" width="9.140625" style="16"/>
    <col min="3603" max="3603" width="9.5703125" style="16" bestFit="1" customWidth="1"/>
    <col min="3604" max="3842" width="9.140625" style="16"/>
    <col min="3843" max="3843" width="16.85546875" style="16" bestFit="1" customWidth="1"/>
    <col min="3844" max="3844" width="5.7109375" style="16" bestFit="1" customWidth="1"/>
    <col min="3845" max="3845" width="19.140625" style="16" customWidth="1"/>
    <col min="3846" max="3846" width="16.7109375" style="16" customWidth="1"/>
    <col min="3847" max="3847" width="16" style="16" customWidth="1"/>
    <col min="3848" max="3848" width="15.140625" style="16" customWidth="1"/>
    <col min="3849" max="3849" width="16.140625" style="16" customWidth="1"/>
    <col min="3850" max="3850" width="15.5703125" style="16" customWidth="1"/>
    <col min="3851" max="3851" width="14.7109375" style="16" customWidth="1"/>
    <col min="3852" max="3852" width="20.28515625" style="16" customWidth="1"/>
    <col min="3853" max="3853" width="17.42578125" style="16" customWidth="1"/>
    <col min="3854" max="3854" width="19.28515625" style="16" customWidth="1"/>
    <col min="3855" max="3858" width="9.140625" style="16"/>
    <col min="3859" max="3859" width="9.5703125" style="16" bestFit="1" customWidth="1"/>
    <col min="3860" max="4098" width="9.140625" style="16"/>
    <col min="4099" max="4099" width="16.85546875" style="16" bestFit="1" customWidth="1"/>
    <col min="4100" max="4100" width="5.7109375" style="16" bestFit="1" customWidth="1"/>
    <col min="4101" max="4101" width="19.140625" style="16" customWidth="1"/>
    <col min="4102" max="4102" width="16.7109375" style="16" customWidth="1"/>
    <col min="4103" max="4103" width="16" style="16" customWidth="1"/>
    <col min="4104" max="4104" width="15.140625" style="16" customWidth="1"/>
    <col min="4105" max="4105" width="16.140625" style="16" customWidth="1"/>
    <col min="4106" max="4106" width="15.5703125" style="16" customWidth="1"/>
    <col min="4107" max="4107" width="14.7109375" style="16" customWidth="1"/>
    <col min="4108" max="4108" width="20.28515625" style="16" customWidth="1"/>
    <col min="4109" max="4109" width="17.42578125" style="16" customWidth="1"/>
    <col min="4110" max="4110" width="19.28515625" style="16" customWidth="1"/>
    <col min="4111" max="4114" width="9.140625" style="16"/>
    <col min="4115" max="4115" width="9.5703125" style="16" bestFit="1" customWidth="1"/>
    <col min="4116" max="4354" width="9.140625" style="16"/>
    <col min="4355" max="4355" width="16.85546875" style="16" bestFit="1" customWidth="1"/>
    <col min="4356" max="4356" width="5.7109375" style="16" bestFit="1" customWidth="1"/>
    <col min="4357" max="4357" width="19.140625" style="16" customWidth="1"/>
    <col min="4358" max="4358" width="16.7109375" style="16" customWidth="1"/>
    <col min="4359" max="4359" width="16" style="16" customWidth="1"/>
    <col min="4360" max="4360" width="15.140625" style="16" customWidth="1"/>
    <col min="4361" max="4361" width="16.140625" style="16" customWidth="1"/>
    <col min="4362" max="4362" width="15.5703125" style="16" customWidth="1"/>
    <col min="4363" max="4363" width="14.7109375" style="16" customWidth="1"/>
    <col min="4364" max="4364" width="20.28515625" style="16" customWidth="1"/>
    <col min="4365" max="4365" width="17.42578125" style="16" customWidth="1"/>
    <col min="4366" max="4366" width="19.28515625" style="16" customWidth="1"/>
    <col min="4367" max="4370" width="9.140625" style="16"/>
    <col min="4371" max="4371" width="9.5703125" style="16" bestFit="1" customWidth="1"/>
    <col min="4372" max="4610" width="9.140625" style="16"/>
    <col min="4611" max="4611" width="16.85546875" style="16" bestFit="1" customWidth="1"/>
    <col min="4612" max="4612" width="5.7109375" style="16" bestFit="1" customWidth="1"/>
    <col min="4613" max="4613" width="19.140625" style="16" customWidth="1"/>
    <col min="4614" max="4614" width="16.7109375" style="16" customWidth="1"/>
    <col min="4615" max="4615" width="16" style="16" customWidth="1"/>
    <col min="4616" max="4616" width="15.140625" style="16" customWidth="1"/>
    <col min="4617" max="4617" width="16.140625" style="16" customWidth="1"/>
    <col min="4618" max="4618" width="15.5703125" style="16" customWidth="1"/>
    <col min="4619" max="4619" width="14.7109375" style="16" customWidth="1"/>
    <col min="4620" max="4620" width="20.28515625" style="16" customWidth="1"/>
    <col min="4621" max="4621" width="17.42578125" style="16" customWidth="1"/>
    <col min="4622" max="4622" width="19.28515625" style="16" customWidth="1"/>
    <col min="4623" max="4626" width="9.140625" style="16"/>
    <col min="4627" max="4627" width="9.5703125" style="16" bestFit="1" customWidth="1"/>
    <col min="4628" max="4866" width="9.140625" style="16"/>
    <col min="4867" max="4867" width="16.85546875" style="16" bestFit="1" customWidth="1"/>
    <col min="4868" max="4868" width="5.7109375" style="16" bestFit="1" customWidth="1"/>
    <col min="4869" max="4869" width="19.140625" style="16" customWidth="1"/>
    <col min="4870" max="4870" width="16.7109375" style="16" customWidth="1"/>
    <col min="4871" max="4871" width="16" style="16" customWidth="1"/>
    <col min="4872" max="4872" width="15.140625" style="16" customWidth="1"/>
    <col min="4873" max="4873" width="16.140625" style="16" customWidth="1"/>
    <col min="4874" max="4874" width="15.5703125" style="16" customWidth="1"/>
    <col min="4875" max="4875" width="14.7109375" style="16" customWidth="1"/>
    <col min="4876" max="4876" width="20.28515625" style="16" customWidth="1"/>
    <col min="4877" max="4877" width="17.42578125" style="16" customWidth="1"/>
    <col min="4878" max="4878" width="19.28515625" style="16" customWidth="1"/>
    <col min="4879" max="4882" width="9.140625" style="16"/>
    <col min="4883" max="4883" width="9.5703125" style="16" bestFit="1" customWidth="1"/>
    <col min="4884" max="5122" width="9.140625" style="16"/>
    <col min="5123" max="5123" width="16.85546875" style="16" bestFit="1" customWidth="1"/>
    <col min="5124" max="5124" width="5.7109375" style="16" bestFit="1" customWidth="1"/>
    <col min="5125" max="5125" width="19.140625" style="16" customWidth="1"/>
    <col min="5126" max="5126" width="16.7109375" style="16" customWidth="1"/>
    <col min="5127" max="5127" width="16" style="16" customWidth="1"/>
    <col min="5128" max="5128" width="15.140625" style="16" customWidth="1"/>
    <col min="5129" max="5129" width="16.140625" style="16" customWidth="1"/>
    <col min="5130" max="5130" width="15.5703125" style="16" customWidth="1"/>
    <col min="5131" max="5131" width="14.7109375" style="16" customWidth="1"/>
    <col min="5132" max="5132" width="20.28515625" style="16" customWidth="1"/>
    <col min="5133" max="5133" width="17.42578125" style="16" customWidth="1"/>
    <col min="5134" max="5134" width="19.28515625" style="16" customWidth="1"/>
    <col min="5135" max="5138" width="9.140625" style="16"/>
    <col min="5139" max="5139" width="9.5703125" style="16" bestFit="1" customWidth="1"/>
    <col min="5140" max="5378" width="9.140625" style="16"/>
    <col min="5379" max="5379" width="16.85546875" style="16" bestFit="1" customWidth="1"/>
    <col min="5380" max="5380" width="5.7109375" style="16" bestFit="1" customWidth="1"/>
    <col min="5381" max="5381" width="19.140625" style="16" customWidth="1"/>
    <col min="5382" max="5382" width="16.7109375" style="16" customWidth="1"/>
    <col min="5383" max="5383" width="16" style="16" customWidth="1"/>
    <col min="5384" max="5384" width="15.140625" style="16" customWidth="1"/>
    <col min="5385" max="5385" width="16.140625" style="16" customWidth="1"/>
    <col min="5386" max="5386" width="15.5703125" style="16" customWidth="1"/>
    <col min="5387" max="5387" width="14.7109375" style="16" customWidth="1"/>
    <col min="5388" max="5388" width="20.28515625" style="16" customWidth="1"/>
    <col min="5389" max="5389" width="17.42578125" style="16" customWidth="1"/>
    <col min="5390" max="5390" width="19.28515625" style="16" customWidth="1"/>
    <col min="5391" max="5394" width="9.140625" style="16"/>
    <col min="5395" max="5395" width="9.5703125" style="16" bestFit="1" customWidth="1"/>
    <col min="5396" max="5634" width="9.140625" style="16"/>
    <col min="5635" max="5635" width="16.85546875" style="16" bestFit="1" customWidth="1"/>
    <col min="5636" max="5636" width="5.7109375" style="16" bestFit="1" customWidth="1"/>
    <col min="5637" max="5637" width="19.140625" style="16" customWidth="1"/>
    <col min="5638" max="5638" width="16.7109375" style="16" customWidth="1"/>
    <col min="5639" max="5639" width="16" style="16" customWidth="1"/>
    <col min="5640" max="5640" width="15.140625" style="16" customWidth="1"/>
    <col min="5641" max="5641" width="16.140625" style="16" customWidth="1"/>
    <col min="5642" max="5642" width="15.5703125" style="16" customWidth="1"/>
    <col min="5643" max="5643" width="14.7109375" style="16" customWidth="1"/>
    <col min="5644" max="5644" width="20.28515625" style="16" customWidth="1"/>
    <col min="5645" max="5645" width="17.42578125" style="16" customWidth="1"/>
    <col min="5646" max="5646" width="19.28515625" style="16" customWidth="1"/>
    <col min="5647" max="5650" width="9.140625" style="16"/>
    <col min="5651" max="5651" width="9.5703125" style="16" bestFit="1" customWidth="1"/>
    <col min="5652" max="5890" width="9.140625" style="16"/>
    <col min="5891" max="5891" width="16.85546875" style="16" bestFit="1" customWidth="1"/>
    <col min="5892" max="5892" width="5.7109375" style="16" bestFit="1" customWidth="1"/>
    <col min="5893" max="5893" width="19.140625" style="16" customWidth="1"/>
    <col min="5894" max="5894" width="16.7109375" style="16" customWidth="1"/>
    <col min="5895" max="5895" width="16" style="16" customWidth="1"/>
    <col min="5896" max="5896" width="15.140625" style="16" customWidth="1"/>
    <col min="5897" max="5897" width="16.140625" style="16" customWidth="1"/>
    <col min="5898" max="5898" width="15.5703125" style="16" customWidth="1"/>
    <col min="5899" max="5899" width="14.7109375" style="16" customWidth="1"/>
    <col min="5900" max="5900" width="20.28515625" style="16" customWidth="1"/>
    <col min="5901" max="5901" width="17.42578125" style="16" customWidth="1"/>
    <col min="5902" max="5902" width="19.28515625" style="16" customWidth="1"/>
    <col min="5903" max="5906" width="9.140625" style="16"/>
    <col min="5907" max="5907" width="9.5703125" style="16" bestFit="1" customWidth="1"/>
    <col min="5908" max="6146" width="9.140625" style="16"/>
    <col min="6147" max="6147" width="16.85546875" style="16" bestFit="1" customWidth="1"/>
    <col min="6148" max="6148" width="5.7109375" style="16" bestFit="1" customWidth="1"/>
    <col min="6149" max="6149" width="19.140625" style="16" customWidth="1"/>
    <col min="6150" max="6150" width="16.7109375" style="16" customWidth="1"/>
    <col min="6151" max="6151" width="16" style="16" customWidth="1"/>
    <col min="6152" max="6152" width="15.140625" style="16" customWidth="1"/>
    <col min="6153" max="6153" width="16.140625" style="16" customWidth="1"/>
    <col min="6154" max="6154" width="15.5703125" style="16" customWidth="1"/>
    <col min="6155" max="6155" width="14.7109375" style="16" customWidth="1"/>
    <col min="6156" max="6156" width="20.28515625" style="16" customWidth="1"/>
    <col min="6157" max="6157" width="17.42578125" style="16" customWidth="1"/>
    <col min="6158" max="6158" width="19.28515625" style="16" customWidth="1"/>
    <col min="6159" max="6162" width="9.140625" style="16"/>
    <col min="6163" max="6163" width="9.5703125" style="16" bestFit="1" customWidth="1"/>
    <col min="6164" max="6402" width="9.140625" style="16"/>
    <col min="6403" max="6403" width="16.85546875" style="16" bestFit="1" customWidth="1"/>
    <col min="6404" max="6404" width="5.7109375" style="16" bestFit="1" customWidth="1"/>
    <col min="6405" max="6405" width="19.140625" style="16" customWidth="1"/>
    <col min="6406" max="6406" width="16.7109375" style="16" customWidth="1"/>
    <col min="6407" max="6407" width="16" style="16" customWidth="1"/>
    <col min="6408" max="6408" width="15.140625" style="16" customWidth="1"/>
    <col min="6409" max="6409" width="16.140625" style="16" customWidth="1"/>
    <col min="6410" max="6410" width="15.5703125" style="16" customWidth="1"/>
    <col min="6411" max="6411" width="14.7109375" style="16" customWidth="1"/>
    <col min="6412" max="6412" width="20.28515625" style="16" customWidth="1"/>
    <col min="6413" max="6413" width="17.42578125" style="16" customWidth="1"/>
    <col min="6414" max="6414" width="19.28515625" style="16" customWidth="1"/>
    <col min="6415" max="6418" width="9.140625" style="16"/>
    <col min="6419" max="6419" width="9.5703125" style="16" bestFit="1" customWidth="1"/>
    <col min="6420" max="6658" width="9.140625" style="16"/>
    <col min="6659" max="6659" width="16.85546875" style="16" bestFit="1" customWidth="1"/>
    <col min="6660" max="6660" width="5.7109375" style="16" bestFit="1" customWidth="1"/>
    <col min="6661" max="6661" width="19.140625" style="16" customWidth="1"/>
    <col min="6662" max="6662" width="16.7109375" style="16" customWidth="1"/>
    <col min="6663" max="6663" width="16" style="16" customWidth="1"/>
    <col min="6664" max="6664" width="15.140625" style="16" customWidth="1"/>
    <col min="6665" max="6665" width="16.140625" style="16" customWidth="1"/>
    <col min="6666" max="6666" width="15.5703125" style="16" customWidth="1"/>
    <col min="6667" max="6667" width="14.7109375" style="16" customWidth="1"/>
    <col min="6668" max="6668" width="20.28515625" style="16" customWidth="1"/>
    <col min="6669" max="6669" width="17.42578125" style="16" customWidth="1"/>
    <col min="6670" max="6670" width="19.28515625" style="16" customWidth="1"/>
    <col min="6671" max="6674" width="9.140625" style="16"/>
    <col min="6675" max="6675" width="9.5703125" style="16" bestFit="1" customWidth="1"/>
    <col min="6676" max="6914" width="9.140625" style="16"/>
    <col min="6915" max="6915" width="16.85546875" style="16" bestFit="1" customWidth="1"/>
    <col min="6916" max="6916" width="5.7109375" style="16" bestFit="1" customWidth="1"/>
    <col min="6917" max="6917" width="19.140625" style="16" customWidth="1"/>
    <col min="6918" max="6918" width="16.7109375" style="16" customWidth="1"/>
    <col min="6919" max="6919" width="16" style="16" customWidth="1"/>
    <col min="6920" max="6920" width="15.140625" style="16" customWidth="1"/>
    <col min="6921" max="6921" width="16.140625" style="16" customWidth="1"/>
    <col min="6922" max="6922" width="15.5703125" style="16" customWidth="1"/>
    <col min="6923" max="6923" width="14.7109375" style="16" customWidth="1"/>
    <col min="6924" max="6924" width="20.28515625" style="16" customWidth="1"/>
    <col min="6925" max="6925" width="17.42578125" style="16" customWidth="1"/>
    <col min="6926" max="6926" width="19.28515625" style="16" customWidth="1"/>
    <col min="6927" max="6930" width="9.140625" style="16"/>
    <col min="6931" max="6931" width="9.5703125" style="16" bestFit="1" customWidth="1"/>
    <col min="6932" max="7170" width="9.140625" style="16"/>
    <col min="7171" max="7171" width="16.85546875" style="16" bestFit="1" customWidth="1"/>
    <col min="7172" max="7172" width="5.7109375" style="16" bestFit="1" customWidth="1"/>
    <col min="7173" max="7173" width="19.140625" style="16" customWidth="1"/>
    <col min="7174" max="7174" width="16.7109375" style="16" customWidth="1"/>
    <col min="7175" max="7175" width="16" style="16" customWidth="1"/>
    <col min="7176" max="7176" width="15.140625" style="16" customWidth="1"/>
    <col min="7177" max="7177" width="16.140625" style="16" customWidth="1"/>
    <col min="7178" max="7178" width="15.5703125" style="16" customWidth="1"/>
    <col min="7179" max="7179" width="14.7109375" style="16" customWidth="1"/>
    <col min="7180" max="7180" width="20.28515625" style="16" customWidth="1"/>
    <col min="7181" max="7181" width="17.42578125" style="16" customWidth="1"/>
    <col min="7182" max="7182" width="19.28515625" style="16" customWidth="1"/>
    <col min="7183" max="7186" width="9.140625" style="16"/>
    <col min="7187" max="7187" width="9.5703125" style="16" bestFit="1" customWidth="1"/>
    <col min="7188" max="7426" width="9.140625" style="16"/>
    <col min="7427" max="7427" width="16.85546875" style="16" bestFit="1" customWidth="1"/>
    <col min="7428" max="7428" width="5.7109375" style="16" bestFit="1" customWidth="1"/>
    <col min="7429" max="7429" width="19.140625" style="16" customWidth="1"/>
    <col min="7430" max="7430" width="16.7109375" style="16" customWidth="1"/>
    <col min="7431" max="7431" width="16" style="16" customWidth="1"/>
    <col min="7432" max="7432" width="15.140625" style="16" customWidth="1"/>
    <col min="7433" max="7433" width="16.140625" style="16" customWidth="1"/>
    <col min="7434" max="7434" width="15.5703125" style="16" customWidth="1"/>
    <col min="7435" max="7435" width="14.7109375" style="16" customWidth="1"/>
    <col min="7436" max="7436" width="20.28515625" style="16" customWidth="1"/>
    <col min="7437" max="7437" width="17.42578125" style="16" customWidth="1"/>
    <col min="7438" max="7438" width="19.28515625" style="16" customWidth="1"/>
    <col min="7439" max="7442" width="9.140625" style="16"/>
    <col min="7443" max="7443" width="9.5703125" style="16" bestFit="1" customWidth="1"/>
    <col min="7444" max="7682" width="9.140625" style="16"/>
    <col min="7683" max="7683" width="16.85546875" style="16" bestFit="1" customWidth="1"/>
    <col min="7684" max="7684" width="5.7109375" style="16" bestFit="1" customWidth="1"/>
    <col min="7685" max="7685" width="19.140625" style="16" customWidth="1"/>
    <col min="7686" max="7686" width="16.7109375" style="16" customWidth="1"/>
    <col min="7687" max="7687" width="16" style="16" customWidth="1"/>
    <col min="7688" max="7688" width="15.140625" style="16" customWidth="1"/>
    <col min="7689" max="7689" width="16.140625" style="16" customWidth="1"/>
    <col min="7690" max="7690" width="15.5703125" style="16" customWidth="1"/>
    <col min="7691" max="7691" width="14.7109375" style="16" customWidth="1"/>
    <col min="7692" max="7692" width="20.28515625" style="16" customWidth="1"/>
    <col min="7693" max="7693" width="17.42578125" style="16" customWidth="1"/>
    <col min="7694" max="7694" width="19.28515625" style="16" customWidth="1"/>
    <col min="7695" max="7698" width="9.140625" style="16"/>
    <col min="7699" max="7699" width="9.5703125" style="16" bestFit="1" customWidth="1"/>
    <col min="7700" max="7938" width="9.140625" style="16"/>
    <col min="7939" max="7939" width="16.85546875" style="16" bestFit="1" customWidth="1"/>
    <col min="7940" max="7940" width="5.7109375" style="16" bestFit="1" customWidth="1"/>
    <col min="7941" max="7941" width="19.140625" style="16" customWidth="1"/>
    <col min="7942" max="7942" width="16.7109375" style="16" customWidth="1"/>
    <col min="7943" max="7943" width="16" style="16" customWidth="1"/>
    <col min="7944" max="7944" width="15.140625" style="16" customWidth="1"/>
    <col min="7945" max="7945" width="16.140625" style="16" customWidth="1"/>
    <col min="7946" max="7946" width="15.5703125" style="16" customWidth="1"/>
    <col min="7947" max="7947" width="14.7109375" style="16" customWidth="1"/>
    <col min="7948" max="7948" width="20.28515625" style="16" customWidth="1"/>
    <col min="7949" max="7949" width="17.42578125" style="16" customWidth="1"/>
    <col min="7950" max="7950" width="19.28515625" style="16" customWidth="1"/>
    <col min="7951" max="7954" width="9.140625" style="16"/>
    <col min="7955" max="7955" width="9.5703125" style="16" bestFit="1" customWidth="1"/>
    <col min="7956" max="8194" width="9.140625" style="16"/>
    <col min="8195" max="8195" width="16.85546875" style="16" bestFit="1" customWidth="1"/>
    <col min="8196" max="8196" width="5.7109375" style="16" bestFit="1" customWidth="1"/>
    <col min="8197" max="8197" width="19.140625" style="16" customWidth="1"/>
    <col min="8198" max="8198" width="16.7109375" style="16" customWidth="1"/>
    <col min="8199" max="8199" width="16" style="16" customWidth="1"/>
    <col min="8200" max="8200" width="15.140625" style="16" customWidth="1"/>
    <col min="8201" max="8201" width="16.140625" style="16" customWidth="1"/>
    <col min="8202" max="8202" width="15.5703125" style="16" customWidth="1"/>
    <col min="8203" max="8203" width="14.7109375" style="16" customWidth="1"/>
    <col min="8204" max="8204" width="20.28515625" style="16" customWidth="1"/>
    <col min="8205" max="8205" width="17.42578125" style="16" customWidth="1"/>
    <col min="8206" max="8206" width="19.28515625" style="16" customWidth="1"/>
    <col min="8207" max="8210" width="9.140625" style="16"/>
    <col min="8211" max="8211" width="9.5703125" style="16" bestFit="1" customWidth="1"/>
    <col min="8212" max="8450" width="9.140625" style="16"/>
    <col min="8451" max="8451" width="16.85546875" style="16" bestFit="1" customWidth="1"/>
    <col min="8452" max="8452" width="5.7109375" style="16" bestFit="1" customWidth="1"/>
    <col min="8453" max="8453" width="19.140625" style="16" customWidth="1"/>
    <col min="8454" max="8454" width="16.7109375" style="16" customWidth="1"/>
    <col min="8455" max="8455" width="16" style="16" customWidth="1"/>
    <col min="8456" max="8456" width="15.140625" style="16" customWidth="1"/>
    <col min="8457" max="8457" width="16.140625" style="16" customWidth="1"/>
    <col min="8458" max="8458" width="15.5703125" style="16" customWidth="1"/>
    <col min="8459" max="8459" width="14.7109375" style="16" customWidth="1"/>
    <col min="8460" max="8460" width="20.28515625" style="16" customWidth="1"/>
    <col min="8461" max="8461" width="17.42578125" style="16" customWidth="1"/>
    <col min="8462" max="8462" width="19.28515625" style="16" customWidth="1"/>
    <col min="8463" max="8466" width="9.140625" style="16"/>
    <col min="8467" max="8467" width="9.5703125" style="16" bestFit="1" customWidth="1"/>
    <col min="8468" max="8706" width="9.140625" style="16"/>
    <col min="8707" max="8707" width="16.85546875" style="16" bestFit="1" customWidth="1"/>
    <col min="8708" max="8708" width="5.7109375" style="16" bestFit="1" customWidth="1"/>
    <col min="8709" max="8709" width="19.140625" style="16" customWidth="1"/>
    <col min="8710" max="8710" width="16.7109375" style="16" customWidth="1"/>
    <col min="8711" max="8711" width="16" style="16" customWidth="1"/>
    <col min="8712" max="8712" width="15.140625" style="16" customWidth="1"/>
    <col min="8713" max="8713" width="16.140625" style="16" customWidth="1"/>
    <col min="8714" max="8714" width="15.5703125" style="16" customWidth="1"/>
    <col min="8715" max="8715" width="14.7109375" style="16" customWidth="1"/>
    <col min="8716" max="8716" width="20.28515625" style="16" customWidth="1"/>
    <col min="8717" max="8717" width="17.42578125" style="16" customWidth="1"/>
    <col min="8718" max="8718" width="19.28515625" style="16" customWidth="1"/>
    <col min="8719" max="8722" width="9.140625" style="16"/>
    <col min="8723" max="8723" width="9.5703125" style="16" bestFit="1" customWidth="1"/>
    <col min="8724" max="8962" width="9.140625" style="16"/>
    <col min="8963" max="8963" width="16.85546875" style="16" bestFit="1" customWidth="1"/>
    <col min="8964" max="8964" width="5.7109375" style="16" bestFit="1" customWidth="1"/>
    <col min="8965" max="8965" width="19.140625" style="16" customWidth="1"/>
    <col min="8966" max="8966" width="16.7109375" style="16" customWidth="1"/>
    <col min="8967" max="8967" width="16" style="16" customWidth="1"/>
    <col min="8968" max="8968" width="15.140625" style="16" customWidth="1"/>
    <col min="8969" max="8969" width="16.140625" style="16" customWidth="1"/>
    <col min="8970" max="8970" width="15.5703125" style="16" customWidth="1"/>
    <col min="8971" max="8971" width="14.7109375" style="16" customWidth="1"/>
    <col min="8972" max="8972" width="20.28515625" style="16" customWidth="1"/>
    <col min="8973" max="8973" width="17.42578125" style="16" customWidth="1"/>
    <col min="8974" max="8974" width="19.28515625" style="16" customWidth="1"/>
    <col min="8975" max="8978" width="9.140625" style="16"/>
    <col min="8979" max="8979" width="9.5703125" style="16" bestFit="1" customWidth="1"/>
    <col min="8980" max="9218" width="9.140625" style="16"/>
    <col min="9219" max="9219" width="16.85546875" style="16" bestFit="1" customWidth="1"/>
    <col min="9220" max="9220" width="5.7109375" style="16" bestFit="1" customWidth="1"/>
    <col min="9221" max="9221" width="19.140625" style="16" customWidth="1"/>
    <col min="9222" max="9222" width="16.7109375" style="16" customWidth="1"/>
    <col min="9223" max="9223" width="16" style="16" customWidth="1"/>
    <col min="9224" max="9224" width="15.140625" style="16" customWidth="1"/>
    <col min="9225" max="9225" width="16.140625" style="16" customWidth="1"/>
    <col min="9226" max="9226" width="15.5703125" style="16" customWidth="1"/>
    <col min="9227" max="9227" width="14.7109375" style="16" customWidth="1"/>
    <col min="9228" max="9228" width="20.28515625" style="16" customWidth="1"/>
    <col min="9229" max="9229" width="17.42578125" style="16" customWidth="1"/>
    <col min="9230" max="9230" width="19.28515625" style="16" customWidth="1"/>
    <col min="9231" max="9234" width="9.140625" style="16"/>
    <col min="9235" max="9235" width="9.5703125" style="16" bestFit="1" customWidth="1"/>
    <col min="9236" max="9474" width="9.140625" style="16"/>
    <col min="9475" max="9475" width="16.85546875" style="16" bestFit="1" customWidth="1"/>
    <col min="9476" max="9476" width="5.7109375" style="16" bestFit="1" customWidth="1"/>
    <col min="9477" max="9477" width="19.140625" style="16" customWidth="1"/>
    <col min="9478" max="9478" width="16.7109375" style="16" customWidth="1"/>
    <col min="9479" max="9479" width="16" style="16" customWidth="1"/>
    <col min="9480" max="9480" width="15.140625" style="16" customWidth="1"/>
    <col min="9481" max="9481" width="16.140625" style="16" customWidth="1"/>
    <col min="9482" max="9482" width="15.5703125" style="16" customWidth="1"/>
    <col min="9483" max="9483" width="14.7109375" style="16" customWidth="1"/>
    <col min="9484" max="9484" width="20.28515625" style="16" customWidth="1"/>
    <col min="9485" max="9485" width="17.42578125" style="16" customWidth="1"/>
    <col min="9486" max="9486" width="19.28515625" style="16" customWidth="1"/>
    <col min="9487" max="9490" width="9.140625" style="16"/>
    <col min="9491" max="9491" width="9.5703125" style="16" bestFit="1" customWidth="1"/>
    <col min="9492" max="9730" width="9.140625" style="16"/>
    <col min="9731" max="9731" width="16.85546875" style="16" bestFit="1" customWidth="1"/>
    <col min="9732" max="9732" width="5.7109375" style="16" bestFit="1" customWidth="1"/>
    <col min="9733" max="9733" width="19.140625" style="16" customWidth="1"/>
    <col min="9734" max="9734" width="16.7109375" style="16" customWidth="1"/>
    <col min="9735" max="9735" width="16" style="16" customWidth="1"/>
    <col min="9736" max="9736" width="15.140625" style="16" customWidth="1"/>
    <col min="9737" max="9737" width="16.140625" style="16" customWidth="1"/>
    <col min="9738" max="9738" width="15.5703125" style="16" customWidth="1"/>
    <col min="9739" max="9739" width="14.7109375" style="16" customWidth="1"/>
    <col min="9740" max="9740" width="20.28515625" style="16" customWidth="1"/>
    <col min="9741" max="9741" width="17.42578125" style="16" customWidth="1"/>
    <col min="9742" max="9742" width="19.28515625" style="16" customWidth="1"/>
    <col min="9743" max="9746" width="9.140625" style="16"/>
    <col min="9747" max="9747" width="9.5703125" style="16" bestFit="1" customWidth="1"/>
    <col min="9748" max="9986" width="9.140625" style="16"/>
    <col min="9987" max="9987" width="16.85546875" style="16" bestFit="1" customWidth="1"/>
    <col min="9988" max="9988" width="5.7109375" style="16" bestFit="1" customWidth="1"/>
    <col min="9989" max="9989" width="19.140625" style="16" customWidth="1"/>
    <col min="9990" max="9990" width="16.7109375" style="16" customWidth="1"/>
    <col min="9991" max="9991" width="16" style="16" customWidth="1"/>
    <col min="9992" max="9992" width="15.140625" style="16" customWidth="1"/>
    <col min="9993" max="9993" width="16.140625" style="16" customWidth="1"/>
    <col min="9994" max="9994" width="15.5703125" style="16" customWidth="1"/>
    <col min="9995" max="9995" width="14.7109375" style="16" customWidth="1"/>
    <col min="9996" max="9996" width="20.28515625" style="16" customWidth="1"/>
    <col min="9997" max="9997" width="17.42578125" style="16" customWidth="1"/>
    <col min="9998" max="9998" width="19.28515625" style="16" customWidth="1"/>
    <col min="9999" max="10002" width="9.140625" style="16"/>
    <col min="10003" max="10003" width="9.5703125" style="16" bestFit="1" customWidth="1"/>
    <col min="10004" max="10242" width="9.140625" style="16"/>
    <col min="10243" max="10243" width="16.85546875" style="16" bestFit="1" customWidth="1"/>
    <col min="10244" max="10244" width="5.7109375" style="16" bestFit="1" customWidth="1"/>
    <col min="10245" max="10245" width="19.140625" style="16" customWidth="1"/>
    <col min="10246" max="10246" width="16.7109375" style="16" customWidth="1"/>
    <col min="10247" max="10247" width="16" style="16" customWidth="1"/>
    <col min="10248" max="10248" width="15.140625" style="16" customWidth="1"/>
    <col min="10249" max="10249" width="16.140625" style="16" customWidth="1"/>
    <col min="10250" max="10250" width="15.5703125" style="16" customWidth="1"/>
    <col min="10251" max="10251" width="14.7109375" style="16" customWidth="1"/>
    <col min="10252" max="10252" width="20.28515625" style="16" customWidth="1"/>
    <col min="10253" max="10253" width="17.42578125" style="16" customWidth="1"/>
    <col min="10254" max="10254" width="19.28515625" style="16" customWidth="1"/>
    <col min="10255" max="10258" width="9.140625" style="16"/>
    <col min="10259" max="10259" width="9.5703125" style="16" bestFit="1" customWidth="1"/>
    <col min="10260" max="10498" width="9.140625" style="16"/>
    <col min="10499" max="10499" width="16.85546875" style="16" bestFit="1" customWidth="1"/>
    <col min="10500" max="10500" width="5.7109375" style="16" bestFit="1" customWidth="1"/>
    <col min="10501" max="10501" width="19.140625" style="16" customWidth="1"/>
    <col min="10502" max="10502" width="16.7109375" style="16" customWidth="1"/>
    <col min="10503" max="10503" width="16" style="16" customWidth="1"/>
    <col min="10504" max="10504" width="15.140625" style="16" customWidth="1"/>
    <col min="10505" max="10505" width="16.140625" style="16" customWidth="1"/>
    <col min="10506" max="10506" width="15.5703125" style="16" customWidth="1"/>
    <col min="10507" max="10507" width="14.7109375" style="16" customWidth="1"/>
    <col min="10508" max="10508" width="20.28515625" style="16" customWidth="1"/>
    <col min="10509" max="10509" width="17.42578125" style="16" customWidth="1"/>
    <col min="10510" max="10510" width="19.28515625" style="16" customWidth="1"/>
    <col min="10511" max="10514" width="9.140625" style="16"/>
    <col min="10515" max="10515" width="9.5703125" style="16" bestFit="1" customWidth="1"/>
    <col min="10516" max="10754" width="9.140625" style="16"/>
    <col min="10755" max="10755" width="16.85546875" style="16" bestFit="1" customWidth="1"/>
    <col min="10756" max="10756" width="5.7109375" style="16" bestFit="1" customWidth="1"/>
    <col min="10757" max="10757" width="19.140625" style="16" customWidth="1"/>
    <col min="10758" max="10758" width="16.7109375" style="16" customWidth="1"/>
    <col min="10759" max="10759" width="16" style="16" customWidth="1"/>
    <col min="10760" max="10760" width="15.140625" style="16" customWidth="1"/>
    <col min="10761" max="10761" width="16.140625" style="16" customWidth="1"/>
    <col min="10762" max="10762" width="15.5703125" style="16" customWidth="1"/>
    <col min="10763" max="10763" width="14.7109375" style="16" customWidth="1"/>
    <col min="10764" max="10764" width="20.28515625" style="16" customWidth="1"/>
    <col min="10765" max="10765" width="17.42578125" style="16" customWidth="1"/>
    <col min="10766" max="10766" width="19.28515625" style="16" customWidth="1"/>
    <col min="10767" max="10770" width="9.140625" style="16"/>
    <col min="10771" max="10771" width="9.5703125" style="16" bestFit="1" customWidth="1"/>
    <col min="10772" max="11010" width="9.140625" style="16"/>
    <col min="11011" max="11011" width="16.85546875" style="16" bestFit="1" customWidth="1"/>
    <col min="11012" max="11012" width="5.7109375" style="16" bestFit="1" customWidth="1"/>
    <col min="11013" max="11013" width="19.140625" style="16" customWidth="1"/>
    <col min="11014" max="11014" width="16.7109375" style="16" customWidth="1"/>
    <col min="11015" max="11015" width="16" style="16" customWidth="1"/>
    <col min="11016" max="11016" width="15.140625" style="16" customWidth="1"/>
    <col min="11017" max="11017" width="16.140625" style="16" customWidth="1"/>
    <col min="11018" max="11018" width="15.5703125" style="16" customWidth="1"/>
    <col min="11019" max="11019" width="14.7109375" style="16" customWidth="1"/>
    <col min="11020" max="11020" width="20.28515625" style="16" customWidth="1"/>
    <col min="11021" max="11021" width="17.42578125" style="16" customWidth="1"/>
    <col min="11022" max="11022" width="19.28515625" style="16" customWidth="1"/>
    <col min="11023" max="11026" width="9.140625" style="16"/>
    <col min="11027" max="11027" width="9.5703125" style="16" bestFit="1" customWidth="1"/>
    <col min="11028" max="11266" width="9.140625" style="16"/>
    <col min="11267" max="11267" width="16.85546875" style="16" bestFit="1" customWidth="1"/>
    <col min="11268" max="11268" width="5.7109375" style="16" bestFit="1" customWidth="1"/>
    <col min="11269" max="11269" width="19.140625" style="16" customWidth="1"/>
    <col min="11270" max="11270" width="16.7109375" style="16" customWidth="1"/>
    <col min="11271" max="11271" width="16" style="16" customWidth="1"/>
    <col min="11272" max="11272" width="15.140625" style="16" customWidth="1"/>
    <col min="11273" max="11273" width="16.140625" style="16" customWidth="1"/>
    <col min="11274" max="11274" width="15.5703125" style="16" customWidth="1"/>
    <col min="11275" max="11275" width="14.7109375" style="16" customWidth="1"/>
    <col min="11276" max="11276" width="20.28515625" style="16" customWidth="1"/>
    <col min="11277" max="11277" width="17.42578125" style="16" customWidth="1"/>
    <col min="11278" max="11278" width="19.28515625" style="16" customWidth="1"/>
    <col min="11279" max="11282" width="9.140625" style="16"/>
    <col min="11283" max="11283" width="9.5703125" style="16" bestFit="1" customWidth="1"/>
    <col min="11284" max="11522" width="9.140625" style="16"/>
    <col min="11523" max="11523" width="16.85546875" style="16" bestFit="1" customWidth="1"/>
    <col min="11524" max="11524" width="5.7109375" style="16" bestFit="1" customWidth="1"/>
    <col min="11525" max="11525" width="19.140625" style="16" customWidth="1"/>
    <col min="11526" max="11526" width="16.7109375" style="16" customWidth="1"/>
    <col min="11527" max="11527" width="16" style="16" customWidth="1"/>
    <col min="11528" max="11528" width="15.140625" style="16" customWidth="1"/>
    <col min="11529" max="11529" width="16.140625" style="16" customWidth="1"/>
    <col min="11530" max="11530" width="15.5703125" style="16" customWidth="1"/>
    <col min="11531" max="11531" width="14.7109375" style="16" customWidth="1"/>
    <col min="11532" max="11532" width="20.28515625" style="16" customWidth="1"/>
    <col min="11533" max="11533" width="17.42578125" style="16" customWidth="1"/>
    <col min="11534" max="11534" width="19.28515625" style="16" customWidth="1"/>
    <col min="11535" max="11538" width="9.140625" style="16"/>
    <col min="11539" max="11539" width="9.5703125" style="16" bestFit="1" customWidth="1"/>
    <col min="11540" max="11778" width="9.140625" style="16"/>
    <col min="11779" max="11779" width="16.85546875" style="16" bestFit="1" customWidth="1"/>
    <col min="11780" max="11780" width="5.7109375" style="16" bestFit="1" customWidth="1"/>
    <col min="11781" max="11781" width="19.140625" style="16" customWidth="1"/>
    <col min="11782" max="11782" width="16.7109375" style="16" customWidth="1"/>
    <col min="11783" max="11783" width="16" style="16" customWidth="1"/>
    <col min="11784" max="11784" width="15.140625" style="16" customWidth="1"/>
    <col min="11785" max="11785" width="16.140625" style="16" customWidth="1"/>
    <col min="11786" max="11786" width="15.5703125" style="16" customWidth="1"/>
    <col min="11787" max="11787" width="14.7109375" style="16" customWidth="1"/>
    <col min="11788" max="11788" width="20.28515625" style="16" customWidth="1"/>
    <col min="11789" max="11789" width="17.42578125" style="16" customWidth="1"/>
    <col min="11790" max="11790" width="19.28515625" style="16" customWidth="1"/>
    <col min="11791" max="11794" width="9.140625" style="16"/>
    <col min="11795" max="11795" width="9.5703125" style="16" bestFit="1" customWidth="1"/>
    <col min="11796" max="12034" width="9.140625" style="16"/>
    <col min="12035" max="12035" width="16.85546875" style="16" bestFit="1" customWidth="1"/>
    <col min="12036" max="12036" width="5.7109375" style="16" bestFit="1" customWidth="1"/>
    <col min="12037" max="12037" width="19.140625" style="16" customWidth="1"/>
    <col min="12038" max="12038" width="16.7109375" style="16" customWidth="1"/>
    <col min="12039" max="12039" width="16" style="16" customWidth="1"/>
    <col min="12040" max="12040" width="15.140625" style="16" customWidth="1"/>
    <col min="12041" max="12041" width="16.140625" style="16" customWidth="1"/>
    <col min="12042" max="12042" width="15.5703125" style="16" customWidth="1"/>
    <col min="12043" max="12043" width="14.7109375" style="16" customWidth="1"/>
    <col min="12044" max="12044" width="20.28515625" style="16" customWidth="1"/>
    <col min="12045" max="12045" width="17.42578125" style="16" customWidth="1"/>
    <col min="12046" max="12046" width="19.28515625" style="16" customWidth="1"/>
    <col min="12047" max="12050" width="9.140625" style="16"/>
    <col min="12051" max="12051" width="9.5703125" style="16" bestFit="1" customWidth="1"/>
    <col min="12052" max="12290" width="9.140625" style="16"/>
    <col min="12291" max="12291" width="16.85546875" style="16" bestFit="1" customWidth="1"/>
    <col min="12292" max="12292" width="5.7109375" style="16" bestFit="1" customWidth="1"/>
    <col min="12293" max="12293" width="19.140625" style="16" customWidth="1"/>
    <col min="12294" max="12294" width="16.7109375" style="16" customWidth="1"/>
    <col min="12295" max="12295" width="16" style="16" customWidth="1"/>
    <col min="12296" max="12296" width="15.140625" style="16" customWidth="1"/>
    <col min="12297" max="12297" width="16.140625" style="16" customWidth="1"/>
    <col min="12298" max="12298" width="15.5703125" style="16" customWidth="1"/>
    <col min="12299" max="12299" width="14.7109375" style="16" customWidth="1"/>
    <col min="12300" max="12300" width="20.28515625" style="16" customWidth="1"/>
    <col min="12301" max="12301" width="17.42578125" style="16" customWidth="1"/>
    <col min="12302" max="12302" width="19.28515625" style="16" customWidth="1"/>
    <col min="12303" max="12306" width="9.140625" style="16"/>
    <col min="12307" max="12307" width="9.5703125" style="16" bestFit="1" customWidth="1"/>
    <col min="12308" max="12546" width="9.140625" style="16"/>
    <col min="12547" max="12547" width="16.85546875" style="16" bestFit="1" customWidth="1"/>
    <col min="12548" max="12548" width="5.7109375" style="16" bestFit="1" customWidth="1"/>
    <col min="12549" max="12549" width="19.140625" style="16" customWidth="1"/>
    <col min="12550" max="12550" width="16.7109375" style="16" customWidth="1"/>
    <col min="12551" max="12551" width="16" style="16" customWidth="1"/>
    <col min="12552" max="12552" width="15.140625" style="16" customWidth="1"/>
    <col min="12553" max="12553" width="16.140625" style="16" customWidth="1"/>
    <col min="12554" max="12554" width="15.5703125" style="16" customWidth="1"/>
    <col min="12555" max="12555" width="14.7109375" style="16" customWidth="1"/>
    <col min="12556" max="12556" width="20.28515625" style="16" customWidth="1"/>
    <col min="12557" max="12557" width="17.42578125" style="16" customWidth="1"/>
    <col min="12558" max="12558" width="19.28515625" style="16" customWidth="1"/>
    <col min="12559" max="12562" width="9.140625" style="16"/>
    <col min="12563" max="12563" width="9.5703125" style="16" bestFit="1" customWidth="1"/>
    <col min="12564" max="12802" width="9.140625" style="16"/>
    <col min="12803" max="12803" width="16.85546875" style="16" bestFit="1" customWidth="1"/>
    <col min="12804" max="12804" width="5.7109375" style="16" bestFit="1" customWidth="1"/>
    <col min="12805" max="12805" width="19.140625" style="16" customWidth="1"/>
    <col min="12806" max="12806" width="16.7109375" style="16" customWidth="1"/>
    <col min="12807" max="12807" width="16" style="16" customWidth="1"/>
    <col min="12808" max="12808" width="15.140625" style="16" customWidth="1"/>
    <col min="12809" max="12809" width="16.140625" style="16" customWidth="1"/>
    <col min="12810" max="12810" width="15.5703125" style="16" customWidth="1"/>
    <col min="12811" max="12811" width="14.7109375" style="16" customWidth="1"/>
    <col min="12812" max="12812" width="20.28515625" style="16" customWidth="1"/>
    <col min="12813" max="12813" width="17.42578125" style="16" customWidth="1"/>
    <col min="12814" max="12814" width="19.28515625" style="16" customWidth="1"/>
    <col min="12815" max="12818" width="9.140625" style="16"/>
    <col min="12819" max="12819" width="9.5703125" style="16" bestFit="1" customWidth="1"/>
    <col min="12820" max="13058" width="9.140625" style="16"/>
    <col min="13059" max="13059" width="16.85546875" style="16" bestFit="1" customWidth="1"/>
    <col min="13060" max="13060" width="5.7109375" style="16" bestFit="1" customWidth="1"/>
    <col min="13061" max="13061" width="19.140625" style="16" customWidth="1"/>
    <col min="13062" max="13062" width="16.7109375" style="16" customWidth="1"/>
    <col min="13063" max="13063" width="16" style="16" customWidth="1"/>
    <col min="13064" max="13064" width="15.140625" style="16" customWidth="1"/>
    <col min="13065" max="13065" width="16.140625" style="16" customWidth="1"/>
    <col min="13066" max="13066" width="15.5703125" style="16" customWidth="1"/>
    <col min="13067" max="13067" width="14.7109375" style="16" customWidth="1"/>
    <col min="13068" max="13068" width="20.28515625" style="16" customWidth="1"/>
    <col min="13069" max="13069" width="17.42578125" style="16" customWidth="1"/>
    <col min="13070" max="13070" width="19.28515625" style="16" customWidth="1"/>
    <col min="13071" max="13074" width="9.140625" style="16"/>
    <col min="13075" max="13075" width="9.5703125" style="16" bestFit="1" customWidth="1"/>
    <col min="13076" max="13314" width="9.140625" style="16"/>
    <col min="13315" max="13315" width="16.85546875" style="16" bestFit="1" customWidth="1"/>
    <col min="13316" max="13316" width="5.7109375" style="16" bestFit="1" customWidth="1"/>
    <col min="13317" max="13317" width="19.140625" style="16" customWidth="1"/>
    <col min="13318" max="13318" width="16.7109375" style="16" customWidth="1"/>
    <col min="13319" max="13319" width="16" style="16" customWidth="1"/>
    <col min="13320" max="13320" width="15.140625" style="16" customWidth="1"/>
    <col min="13321" max="13321" width="16.140625" style="16" customWidth="1"/>
    <col min="13322" max="13322" width="15.5703125" style="16" customWidth="1"/>
    <col min="13323" max="13323" width="14.7109375" style="16" customWidth="1"/>
    <col min="13324" max="13324" width="20.28515625" style="16" customWidth="1"/>
    <col min="13325" max="13325" width="17.42578125" style="16" customWidth="1"/>
    <col min="13326" max="13326" width="19.28515625" style="16" customWidth="1"/>
    <col min="13327" max="13330" width="9.140625" style="16"/>
    <col min="13331" max="13331" width="9.5703125" style="16" bestFit="1" customWidth="1"/>
    <col min="13332" max="13570" width="9.140625" style="16"/>
    <col min="13571" max="13571" width="16.85546875" style="16" bestFit="1" customWidth="1"/>
    <col min="13572" max="13572" width="5.7109375" style="16" bestFit="1" customWidth="1"/>
    <col min="13573" max="13573" width="19.140625" style="16" customWidth="1"/>
    <col min="13574" max="13574" width="16.7109375" style="16" customWidth="1"/>
    <col min="13575" max="13575" width="16" style="16" customWidth="1"/>
    <col min="13576" max="13576" width="15.140625" style="16" customWidth="1"/>
    <col min="13577" max="13577" width="16.140625" style="16" customWidth="1"/>
    <col min="13578" max="13578" width="15.5703125" style="16" customWidth="1"/>
    <col min="13579" max="13579" width="14.7109375" style="16" customWidth="1"/>
    <col min="13580" max="13580" width="20.28515625" style="16" customWidth="1"/>
    <col min="13581" max="13581" width="17.42578125" style="16" customWidth="1"/>
    <col min="13582" max="13582" width="19.28515625" style="16" customWidth="1"/>
    <col min="13583" max="13586" width="9.140625" style="16"/>
    <col min="13587" max="13587" width="9.5703125" style="16" bestFit="1" customWidth="1"/>
    <col min="13588" max="13826" width="9.140625" style="16"/>
    <col min="13827" max="13827" width="16.85546875" style="16" bestFit="1" customWidth="1"/>
    <col min="13828" max="13828" width="5.7109375" style="16" bestFit="1" customWidth="1"/>
    <col min="13829" max="13829" width="19.140625" style="16" customWidth="1"/>
    <col min="13830" max="13830" width="16.7109375" style="16" customWidth="1"/>
    <col min="13831" max="13831" width="16" style="16" customWidth="1"/>
    <col min="13832" max="13832" width="15.140625" style="16" customWidth="1"/>
    <col min="13833" max="13833" width="16.140625" style="16" customWidth="1"/>
    <col min="13834" max="13834" width="15.5703125" style="16" customWidth="1"/>
    <col min="13835" max="13835" width="14.7109375" style="16" customWidth="1"/>
    <col min="13836" max="13836" width="20.28515625" style="16" customWidth="1"/>
    <col min="13837" max="13837" width="17.42578125" style="16" customWidth="1"/>
    <col min="13838" max="13838" width="19.28515625" style="16" customWidth="1"/>
    <col min="13839" max="13842" width="9.140625" style="16"/>
    <col min="13843" max="13843" width="9.5703125" style="16" bestFit="1" customWidth="1"/>
    <col min="13844" max="14082" width="9.140625" style="16"/>
    <col min="14083" max="14083" width="16.85546875" style="16" bestFit="1" customWidth="1"/>
    <col min="14084" max="14084" width="5.7109375" style="16" bestFit="1" customWidth="1"/>
    <col min="14085" max="14085" width="19.140625" style="16" customWidth="1"/>
    <col min="14086" max="14086" width="16.7109375" style="16" customWidth="1"/>
    <col min="14087" max="14087" width="16" style="16" customWidth="1"/>
    <col min="14088" max="14088" width="15.140625" style="16" customWidth="1"/>
    <col min="14089" max="14089" width="16.140625" style="16" customWidth="1"/>
    <col min="14090" max="14090" width="15.5703125" style="16" customWidth="1"/>
    <col min="14091" max="14091" width="14.7109375" style="16" customWidth="1"/>
    <col min="14092" max="14092" width="20.28515625" style="16" customWidth="1"/>
    <col min="14093" max="14093" width="17.42578125" style="16" customWidth="1"/>
    <col min="14094" max="14094" width="19.28515625" style="16" customWidth="1"/>
    <col min="14095" max="14098" width="9.140625" style="16"/>
    <col min="14099" max="14099" width="9.5703125" style="16" bestFit="1" customWidth="1"/>
    <col min="14100" max="14338" width="9.140625" style="16"/>
    <col min="14339" max="14339" width="16.85546875" style="16" bestFit="1" customWidth="1"/>
    <col min="14340" max="14340" width="5.7109375" style="16" bestFit="1" customWidth="1"/>
    <col min="14341" max="14341" width="19.140625" style="16" customWidth="1"/>
    <col min="14342" max="14342" width="16.7109375" style="16" customWidth="1"/>
    <col min="14343" max="14343" width="16" style="16" customWidth="1"/>
    <col min="14344" max="14344" width="15.140625" style="16" customWidth="1"/>
    <col min="14345" max="14345" width="16.140625" style="16" customWidth="1"/>
    <col min="14346" max="14346" width="15.5703125" style="16" customWidth="1"/>
    <col min="14347" max="14347" width="14.7109375" style="16" customWidth="1"/>
    <col min="14348" max="14348" width="20.28515625" style="16" customWidth="1"/>
    <col min="14349" max="14349" width="17.42578125" style="16" customWidth="1"/>
    <col min="14350" max="14350" width="19.28515625" style="16" customWidth="1"/>
    <col min="14351" max="14354" width="9.140625" style="16"/>
    <col min="14355" max="14355" width="9.5703125" style="16" bestFit="1" customWidth="1"/>
    <col min="14356" max="14594" width="9.140625" style="16"/>
    <col min="14595" max="14595" width="16.85546875" style="16" bestFit="1" customWidth="1"/>
    <col min="14596" max="14596" width="5.7109375" style="16" bestFit="1" customWidth="1"/>
    <col min="14597" max="14597" width="19.140625" style="16" customWidth="1"/>
    <col min="14598" max="14598" width="16.7109375" style="16" customWidth="1"/>
    <col min="14599" max="14599" width="16" style="16" customWidth="1"/>
    <col min="14600" max="14600" width="15.140625" style="16" customWidth="1"/>
    <col min="14601" max="14601" width="16.140625" style="16" customWidth="1"/>
    <col min="14602" max="14602" width="15.5703125" style="16" customWidth="1"/>
    <col min="14603" max="14603" width="14.7109375" style="16" customWidth="1"/>
    <col min="14604" max="14604" width="20.28515625" style="16" customWidth="1"/>
    <col min="14605" max="14605" width="17.42578125" style="16" customWidth="1"/>
    <col min="14606" max="14606" width="19.28515625" style="16" customWidth="1"/>
    <col min="14607" max="14610" width="9.140625" style="16"/>
    <col min="14611" max="14611" width="9.5703125" style="16" bestFit="1" customWidth="1"/>
    <col min="14612" max="14850" width="9.140625" style="16"/>
    <col min="14851" max="14851" width="16.85546875" style="16" bestFit="1" customWidth="1"/>
    <col min="14852" max="14852" width="5.7109375" style="16" bestFit="1" customWidth="1"/>
    <col min="14853" max="14853" width="19.140625" style="16" customWidth="1"/>
    <col min="14854" max="14854" width="16.7109375" style="16" customWidth="1"/>
    <col min="14855" max="14855" width="16" style="16" customWidth="1"/>
    <col min="14856" max="14856" width="15.140625" style="16" customWidth="1"/>
    <col min="14857" max="14857" width="16.140625" style="16" customWidth="1"/>
    <col min="14858" max="14858" width="15.5703125" style="16" customWidth="1"/>
    <col min="14859" max="14859" width="14.7109375" style="16" customWidth="1"/>
    <col min="14860" max="14860" width="20.28515625" style="16" customWidth="1"/>
    <col min="14861" max="14861" width="17.42578125" style="16" customWidth="1"/>
    <col min="14862" max="14862" width="19.28515625" style="16" customWidth="1"/>
    <col min="14863" max="14866" width="9.140625" style="16"/>
    <col min="14867" max="14867" width="9.5703125" style="16" bestFit="1" customWidth="1"/>
    <col min="14868" max="15106" width="9.140625" style="16"/>
    <col min="15107" max="15107" width="16.85546875" style="16" bestFit="1" customWidth="1"/>
    <col min="15108" max="15108" width="5.7109375" style="16" bestFit="1" customWidth="1"/>
    <col min="15109" max="15109" width="19.140625" style="16" customWidth="1"/>
    <col min="15110" max="15110" width="16.7109375" style="16" customWidth="1"/>
    <col min="15111" max="15111" width="16" style="16" customWidth="1"/>
    <col min="15112" max="15112" width="15.140625" style="16" customWidth="1"/>
    <col min="15113" max="15113" width="16.140625" style="16" customWidth="1"/>
    <col min="15114" max="15114" width="15.5703125" style="16" customWidth="1"/>
    <col min="15115" max="15115" width="14.7109375" style="16" customWidth="1"/>
    <col min="15116" max="15116" width="20.28515625" style="16" customWidth="1"/>
    <col min="15117" max="15117" width="17.42578125" style="16" customWidth="1"/>
    <col min="15118" max="15118" width="19.28515625" style="16" customWidth="1"/>
    <col min="15119" max="15122" width="9.140625" style="16"/>
    <col min="15123" max="15123" width="9.5703125" style="16" bestFit="1" customWidth="1"/>
    <col min="15124" max="15362" width="9.140625" style="16"/>
    <col min="15363" max="15363" width="16.85546875" style="16" bestFit="1" customWidth="1"/>
    <col min="15364" max="15364" width="5.7109375" style="16" bestFit="1" customWidth="1"/>
    <col min="15365" max="15365" width="19.140625" style="16" customWidth="1"/>
    <col min="15366" max="15366" width="16.7109375" style="16" customWidth="1"/>
    <col min="15367" max="15367" width="16" style="16" customWidth="1"/>
    <col min="15368" max="15368" width="15.140625" style="16" customWidth="1"/>
    <col min="15369" max="15369" width="16.140625" style="16" customWidth="1"/>
    <col min="15370" max="15370" width="15.5703125" style="16" customWidth="1"/>
    <col min="15371" max="15371" width="14.7109375" style="16" customWidth="1"/>
    <col min="15372" max="15372" width="20.28515625" style="16" customWidth="1"/>
    <col min="15373" max="15373" width="17.42578125" style="16" customWidth="1"/>
    <col min="15374" max="15374" width="19.28515625" style="16" customWidth="1"/>
    <col min="15375" max="15378" width="9.140625" style="16"/>
    <col min="15379" max="15379" width="9.5703125" style="16" bestFit="1" customWidth="1"/>
    <col min="15380" max="15618" width="9.140625" style="16"/>
    <col min="15619" max="15619" width="16.85546875" style="16" bestFit="1" customWidth="1"/>
    <col min="15620" max="15620" width="5.7109375" style="16" bestFit="1" customWidth="1"/>
    <col min="15621" max="15621" width="19.140625" style="16" customWidth="1"/>
    <col min="15622" max="15622" width="16.7109375" style="16" customWidth="1"/>
    <col min="15623" max="15623" width="16" style="16" customWidth="1"/>
    <col min="15624" max="15624" width="15.140625" style="16" customWidth="1"/>
    <col min="15625" max="15625" width="16.140625" style="16" customWidth="1"/>
    <col min="15626" max="15626" width="15.5703125" style="16" customWidth="1"/>
    <col min="15627" max="15627" width="14.7109375" style="16" customWidth="1"/>
    <col min="15628" max="15628" width="20.28515625" style="16" customWidth="1"/>
    <col min="15629" max="15629" width="17.42578125" style="16" customWidth="1"/>
    <col min="15630" max="15630" width="19.28515625" style="16" customWidth="1"/>
    <col min="15631" max="15634" width="9.140625" style="16"/>
    <col min="15635" max="15635" width="9.5703125" style="16" bestFit="1" customWidth="1"/>
    <col min="15636" max="15874" width="9.140625" style="16"/>
    <col min="15875" max="15875" width="16.85546875" style="16" bestFit="1" customWidth="1"/>
    <col min="15876" max="15876" width="5.7109375" style="16" bestFit="1" customWidth="1"/>
    <col min="15877" max="15877" width="19.140625" style="16" customWidth="1"/>
    <col min="15878" max="15878" width="16.7109375" style="16" customWidth="1"/>
    <col min="15879" max="15879" width="16" style="16" customWidth="1"/>
    <col min="15880" max="15880" width="15.140625" style="16" customWidth="1"/>
    <col min="15881" max="15881" width="16.140625" style="16" customWidth="1"/>
    <col min="15882" max="15882" width="15.5703125" style="16" customWidth="1"/>
    <col min="15883" max="15883" width="14.7109375" style="16" customWidth="1"/>
    <col min="15884" max="15884" width="20.28515625" style="16" customWidth="1"/>
    <col min="15885" max="15885" width="17.42578125" style="16" customWidth="1"/>
    <col min="15886" max="15886" width="19.28515625" style="16" customWidth="1"/>
    <col min="15887" max="15890" width="9.140625" style="16"/>
    <col min="15891" max="15891" width="9.5703125" style="16" bestFit="1" customWidth="1"/>
    <col min="15892" max="16130" width="9.140625" style="16"/>
    <col min="16131" max="16131" width="16.85546875" style="16" bestFit="1" customWidth="1"/>
    <col min="16132" max="16132" width="5.7109375" style="16" bestFit="1" customWidth="1"/>
    <col min="16133" max="16133" width="19.140625" style="16" customWidth="1"/>
    <col min="16134" max="16134" width="16.7109375" style="16" customWidth="1"/>
    <col min="16135" max="16135" width="16" style="16" customWidth="1"/>
    <col min="16136" max="16136" width="15.140625" style="16" customWidth="1"/>
    <col min="16137" max="16137" width="16.140625" style="16" customWidth="1"/>
    <col min="16138" max="16138" width="15.5703125" style="16" customWidth="1"/>
    <col min="16139" max="16139" width="14.7109375" style="16" customWidth="1"/>
    <col min="16140" max="16140" width="20.28515625" style="16" customWidth="1"/>
    <col min="16141" max="16141" width="17.42578125" style="16" customWidth="1"/>
    <col min="16142" max="16142" width="19.28515625" style="16" customWidth="1"/>
    <col min="16143" max="16146" width="9.140625" style="16"/>
    <col min="16147" max="16147" width="9.5703125" style="16" bestFit="1" customWidth="1"/>
    <col min="16148" max="16384" width="9.140625" style="16"/>
  </cols>
  <sheetData>
    <row r="1" spans="2:20" s="50" customFormat="1" ht="24" customHeight="1" thickBot="1" x14ac:dyDescent="0.45"/>
    <row r="2" spans="2:20" s="50" customFormat="1" ht="33" thickBot="1" x14ac:dyDescent="0.45">
      <c r="B2" s="119" t="s">
        <v>59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2:20" s="50" customFormat="1" ht="26.25" thickBot="1" x14ac:dyDescent="0.6">
      <c r="B3" s="86" t="s">
        <v>7</v>
      </c>
      <c r="C3" s="51"/>
      <c r="D3" s="51"/>
      <c r="E3" s="51"/>
      <c r="F3" s="51"/>
      <c r="G3" s="51"/>
      <c r="H3" s="51"/>
      <c r="J3" s="51"/>
      <c r="K3" s="51"/>
      <c r="L3" s="51"/>
      <c r="M3" s="51"/>
      <c r="N3" s="51"/>
    </row>
    <row r="4" spans="2:20" s="50" customFormat="1" ht="65.25" customHeight="1" x14ac:dyDescent="0.4">
      <c r="B4" s="52" t="s">
        <v>0</v>
      </c>
      <c r="C4" s="53" t="s">
        <v>1</v>
      </c>
      <c r="D4" s="54" t="s">
        <v>48</v>
      </c>
      <c r="E4" s="54" t="s">
        <v>49</v>
      </c>
      <c r="F4" s="54" t="s">
        <v>50</v>
      </c>
      <c r="G4" s="54" t="s">
        <v>51</v>
      </c>
      <c r="H4" s="54" t="s">
        <v>52</v>
      </c>
      <c r="I4" s="54" t="s">
        <v>53</v>
      </c>
      <c r="J4" s="54" t="s">
        <v>54</v>
      </c>
      <c r="K4" s="54" t="s">
        <v>55</v>
      </c>
      <c r="L4" s="54" t="s">
        <v>56</v>
      </c>
      <c r="M4" s="54" t="s">
        <v>57</v>
      </c>
      <c r="N4" s="55" t="s">
        <v>58</v>
      </c>
      <c r="O4" s="56"/>
      <c r="P4" s="56"/>
      <c r="Q4" s="56"/>
      <c r="R4" s="56"/>
      <c r="S4" s="56"/>
      <c r="T4" s="56"/>
    </row>
    <row r="5" spans="2:20" ht="24" x14ac:dyDescent="0.6">
      <c r="B5" s="57">
        <v>1390</v>
      </c>
      <c r="C5" s="58">
        <v>1</v>
      </c>
      <c r="D5" s="59">
        <v>1747988.8924556174</v>
      </c>
      <c r="E5" s="59">
        <v>326220.26718992891</v>
      </c>
      <c r="F5" s="59">
        <f>+G5+H5+I5</f>
        <v>1207740.8302430192</v>
      </c>
      <c r="G5" s="60">
        <v>642535.79257467971</v>
      </c>
      <c r="H5" s="60">
        <v>548156.07294072304</v>
      </c>
      <c r="I5" s="60">
        <v>17048.964727616501</v>
      </c>
      <c r="J5" s="59">
        <v>645939.92380010546</v>
      </c>
      <c r="K5" s="59">
        <v>1189954.8668138636</v>
      </c>
      <c r="L5" s="61">
        <v>441425.94141893601</v>
      </c>
      <c r="M5" s="61">
        <f>+D5+E5+F5+J5-K5+L5</f>
        <v>3179360.9882937432</v>
      </c>
      <c r="N5" s="62">
        <f>SUM(M5:M8)</f>
        <v>13498795.275540195</v>
      </c>
      <c r="O5" s="34"/>
      <c r="P5" s="34"/>
      <c r="Q5" s="7"/>
      <c r="R5" s="63"/>
      <c r="S5" s="64"/>
      <c r="T5" s="64"/>
    </row>
    <row r="6" spans="2:20" ht="24" x14ac:dyDescent="0.6">
      <c r="B6" s="57"/>
      <c r="C6" s="58">
        <v>2</v>
      </c>
      <c r="D6" s="59">
        <v>1873419.94967915</v>
      </c>
      <c r="E6" s="59">
        <v>497857.94641323679</v>
      </c>
      <c r="F6" s="59">
        <f t="shared" ref="F6:F52" si="0">+G6+H6+I6</f>
        <v>1309134.4082570996</v>
      </c>
      <c r="G6" s="60">
        <v>665329.75842254108</v>
      </c>
      <c r="H6" s="60">
        <v>617304.24102010729</v>
      </c>
      <c r="I6" s="60">
        <v>26500.408814451253</v>
      </c>
      <c r="J6" s="59">
        <v>652935.97888593259</v>
      </c>
      <c r="K6" s="59">
        <v>1429624.3504023969</v>
      </c>
      <c r="L6" s="61">
        <v>789461.49049852998</v>
      </c>
      <c r="M6" s="61">
        <f>+D6+E6+F6+J6-K6+L6</f>
        <v>3693185.4233315522</v>
      </c>
      <c r="N6" s="62"/>
      <c r="O6" s="34"/>
      <c r="P6" s="34"/>
      <c r="Q6" s="3"/>
      <c r="R6" s="63"/>
      <c r="S6" s="64"/>
      <c r="T6" s="64"/>
    </row>
    <row r="7" spans="2:20" ht="24" x14ac:dyDescent="0.6">
      <c r="B7" s="57"/>
      <c r="C7" s="58">
        <v>3</v>
      </c>
      <c r="D7" s="59">
        <v>1802344.7374891581</v>
      </c>
      <c r="E7" s="59">
        <v>417249.94225358509</v>
      </c>
      <c r="F7" s="59">
        <f t="shared" si="0"/>
        <v>1260754.6175289918</v>
      </c>
      <c r="G7" s="60">
        <v>646996.81469856249</v>
      </c>
      <c r="H7" s="60">
        <v>592095.30198318465</v>
      </c>
      <c r="I7" s="60">
        <v>21662.500847244737</v>
      </c>
      <c r="J7" s="59">
        <v>636415.06390975835</v>
      </c>
      <c r="K7" s="59">
        <v>1283123.8050147509</v>
      </c>
      <c r="L7" s="61">
        <v>479254.31190822693</v>
      </c>
      <c r="M7" s="61">
        <f>+D7+E7+F7+J7-K7+L7</f>
        <v>3312894.8680749694</v>
      </c>
      <c r="N7" s="62"/>
      <c r="O7" s="34"/>
      <c r="P7" s="34"/>
      <c r="Q7" s="3"/>
      <c r="R7" s="63"/>
      <c r="S7" s="64"/>
      <c r="T7" s="64"/>
    </row>
    <row r="8" spans="2:20" ht="24" x14ac:dyDescent="0.6">
      <c r="B8" s="57"/>
      <c r="C8" s="58">
        <v>4</v>
      </c>
      <c r="D8" s="59">
        <v>1813454.0846636002</v>
      </c>
      <c r="E8" s="59">
        <v>679359.72635991371</v>
      </c>
      <c r="F8" s="59">
        <f t="shared" si="0"/>
        <v>1472353.9685054871</v>
      </c>
      <c r="G8" s="60">
        <v>640474.05864023836</v>
      </c>
      <c r="H8" s="60">
        <v>798509.93032209075</v>
      </c>
      <c r="I8" s="60">
        <v>33369.979543158006</v>
      </c>
      <c r="J8" s="59">
        <v>596138.65504145692</v>
      </c>
      <c r="K8" s="59">
        <v>1201612.3588745235</v>
      </c>
      <c r="L8" s="61">
        <v>-46340.079856002354</v>
      </c>
      <c r="M8" s="61">
        <f t="shared" ref="M8:M52" si="1">+D8+E8+F8+J8-K8+L8</f>
        <v>3313353.995839932</v>
      </c>
      <c r="N8" s="62"/>
      <c r="O8" s="34"/>
      <c r="P8" s="34"/>
      <c r="Q8" s="3"/>
      <c r="R8" s="63"/>
      <c r="S8" s="64"/>
      <c r="T8" s="64"/>
    </row>
    <row r="9" spans="2:20" ht="24" x14ac:dyDescent="0.6">
      <c r="B9" s="57">
        <f>+B5+1</f>
        <v>1391</v>
      </c>
      <c r="C9" s="58">
        <v>1</v>
      </c>
      <c r="D9" s="59">
        <v>1712909.3093821839</v>
      </c>
      <c r="E9" s="59">
        <v>370688.54296605836</v>
      </c>
      <c r="F9" s="59">
        <f t="shared" si="0"/>
        <v>877147.20314914116</v>
      </c>
      <c r="G9" s="60">
        <v>410293.43785667373</v>
      </c>
      <c r="H9" s="60">
        <v>452052.10797959607</v>
      </c>
      <c r="I9" s="60">
        <v>14801.65731287131</v>
      </c>
      <c r="J9" s="59">
        <v>448927.04902076646</v>
      </c>
      <c r="K9" s="59">
        <v>960867.06853940932</v>
      </c>
      <c r="L9" s="61">
        <v>584875.80850501917</v>
      </c>
      <c r="M9" s="61">
        <f t="shared" si="1"/>
        <v>3033680.8444837597</v>
      </c>
      <c r="N9" s="62">
        <f>SUM(M9:M12)</f>
        <v>12992972.279814031</v>
      </c>
      <c r="O9" s="34"/>
      <c r="P9" s="34"/>
      <c r="Q9" s="7"/>
      <c r="R9" s="63"/>
      <c r="S9" s="64"/>
      <c r="T9" s="64"/>
    </row>
    <row r="10" spans="2:20" ht="24" x14ac:dyDescent="0.6">
      <c r="B10" s="57"/>
      <c r="C10" s="58">
        <v>2</v>
      </c>
      <c r="D10" s="59">
        <v>1784264.5586333298</v>
      </c>
      <c r="E10" s="59">
        <v>566386.42400878703</v>
      </c>
      <c r="F10" s="59">
        <f t="shared" si="0"/>
        <v>1013805.4642394715</v>
      </c>
      <c r="G10" s="60">
        <v>431503.25903352257</v>
      </c>
      <c r="H10" s="60">
        <v>560725.24957090127</v>
      </c>
      <c r="I10" s="60">
        <v>21576.955635047594</v>
      </c>
      <c r="J10" s="59">
        <v>412093.5621024213</v>
      </c>
      <c r="K10" s="59">
        <v>1039989.3650749342</v>
      </c>
      <c r="L10" s="61">
        <v>858290.72490676236</v>
      </c>
      <c r="M10" s="61">
        <f t="shared" si="1"/>
        <v>3594851.3688158374</v>
      </c>
      <c r="N10" s="62"/>
      <c r="O10" s="34"/>
      <c r="P10" s="34"/>
      <c r="Q10" s="8"/>
      <c r="R10" s="63"/>
      <c r="S10" s="64"/>
      <c r="T10" s="64"/>
    </row>
    <row r="11" spans="2:20" ht="24" x14ac:dyDescent="0.6">
      <c r="B11" s="57"/>
      <c r="C11" s="58">
        <v>3</v>
      </c>
      <c r="D11" s="59">
        <v>1707869.4876925955</v>
      </c>
      <c r="E11" s="59">
        <v>480929.3031169927</v>
      </c>
      <c r="F11" s="59">
        <f t="shared" si="0"/>
        <v>932438.74546256114</v>
      </c>
      <c r="G11" s="60">
        <v>371512.99027752149</v>
      </c>
      <c r="H11" s="60">
        <v>543795.4603893006</v>
      </c>
      <c r="I11" s="60">
        <v>17130.294795739108</v>
      </c>
      <c r="J11" s="59">
        <v>590776.88934815081</v>
      </c>
      <c r="K11" s="59">
        <v>922184.01486453833</v>
      </c>
      <c r="L11" s="61">
        <v>413102.16053616034</v>
      </c>
      <c r="M11" s="61">
        <f t="shared" si="1"/>
        <v>3202932.5712919217</v>
      </c>
      <c r="N11" s="62"/>
      <c r="O11" s="34"/>
      <c r="P11" s="34"/>
      <c r="Q11" s="8"/>
      <c r="R11" s="63"/>
      <c r="S11" s="64"/>
      <c r="T11" s="64"/>
    </row>
    <row r="12" spans="2:20" ht="24" x14ac:dyDescent="0.6">
      <c r="B12" s="57"/>
      <c r="C12" s="58">
        <v>4</v>
      </c>
      <c r="D12" s="59">
        <v>1895905.676814141</v>
      </c>
      <c r="E12" s="59">
        <v>525511.53301979532</v>
      </c>
      <c r="F12" s="59">
        <f t="shared" si="0"/>
        <v>1164652.3593019224</v>
      </c>
      <c r="G12" s="60">
        <v>418816.36041326134</v>
      </c>
      <c r="H12" s="60">
        <v>726138.0254987746</v>
      </c>
      <c r="I12" s="60">
        <v>19697.973389886309</v>
      </c>
      <c r="J12" s="59">
        <v>548243.23606502195</v>
      </c>
      <c r="K12" s="59">
        <v>1106046.9141012803</v>
      </c>
      <c r="L12" s="61">
        <v>133241.60412291368</v>
      </c>
      <c r="M12" s="61">
        <f t="shared" si="1"/>
        <v>3161507.4952225136</v>
      </c>
      <c r="N12" s="62"/>
      <c r="O12" s="34"/>
      <c r="P12" s="34"/>
      <c r="Q12" s="8"/>
      <c r="R12" s="63"/>
      <c r="S12" s="64"/>
      <c r="T12" s="64"/>
    </row>
    <row r="13" spans="2:20" ht="24" x14ac:dyDescent="0.6">
      <c r="B13" s="57">
        <f>+B9+1</f>
        <v>1392</v>
      </c>
      <c r="C13" s="58">
        <v>1</v>
      </c>
      <c r="D13" s="59">
        <v>1724572.8701640689</v>
      </c>
      <c r="E13" s="59">
        <v>451775.31556552433</v>
      </c>
      <c r="F13" s="59">
        <f t="shared" si="0"/>
        <v>722937.25698424946</v>
      </c>
      <c r="G13" s="60">
        <v>273371.77690061316</v>
      </c>
      <c r="H13" s="60">
        <v>432226.16674210643</v>
      </c>
      <c r="I13" s="60">
        <v>17339.313341529785</v>
      </c>
      <c r="J13" s="59">
        <v>516793.73367979657</v>
      </c>
      <c r="K13" s="59">
        <v>659829.04566955764</v>
      </c>
      <c r="L13" s="61">
        <v>300388.4148723773</v>
      </c>
      <c r="M13" s="61">
        <f t="shared" si="1"/>
        <v>3056638.5455964589</v>
      </c>
      <c r="N13" s="62">
        <f>SUM(M13:M16)</f>
        <v>12795221.943611402</v>
      </c>
      <c r="O13" s="34"/>
      <c r="P13" s="34"/>
      <c r="Q13" s="7"/>
      <c r="R13" s="63"/>
      <c r="S13" s="64"/>
      <c r="T13" s="64"/>
    </row>
    <row r="14" spans="2:20" ht="24" x14ac:dyDescent="0.6">
      <c r="B14" s="57"/>
      <c r="C14" s="58">
        <v>2</v>
      </c>
      <c r="D14" s="59">
        <v>1801415.2034728632</v>
      </c>
      <c r="E14" s="59">
        <v>463843.8052185977</v>
      </c>
      <c r="F14" s="59">
        <f t="shared" si="0"/>
        <v>800891.56359152601</v>
      </c>
      <c r="G14" s="60">
        <v>293257.70011171105</v>
      </c>
      <c r="H14" s="60">
        <v>488074.93052497227</v>
      </c>
      <c r="I14" s="60">
        <v>19558.932954842658</v>
      </c>
      <c r="J14" s="59">
        <v>484782.01553429989</v>
      </c>
      <c r="K14" s="59">
        <v>713949.65099629411</v>
      </c>
      <c r="L14" s="61">
        <v>661047.5273077368</v>
      </c>
      <c r="M14" s="61">
        <f t="shared" si="1"/>
        <v>3498030.464128729</v>
      </c>
      <c r="N14" s="62"/>
      <c r="O14" s="34"/>
      <c r="P14" s="34"/>
      <c r="Q14" s="3"/>
      <c r="R14" s="63"/>
      <c r="S14" s="64"/>
      <c r="T14" s="64"/>
    </row>
    <row r="15" spans="2:20" ht="24" x14ac:dyDescent="0.6">
      <c r="B15" s="57"/>
      <c r="C15" s="58">
        <v>3</v>
      </c>
      <c r="D15" s="59">
        <v>1712072.7653238836</v>
      </c>
      <c r="E15" s="59">
        <v>456883.1711239132</v>
      </c>
      <c r="F15" s="59">
        <f t="shared" si="0"/>
        <v>885012.50540309842</v>
      </c>
      <c r="G15" s="60">
        <v>337831.42291449511</v>
      </c>
      <c r="H15" s="60">
        <v>526550.26400848932</v>
      </c>
      <c r="I15" s="60">
        <v>20630.818480113987</v>
      </c>
      <c r="J15" s="59">
        <v>444823.09075586405</v>
      </c>
      <c r="K15" s="59">
        <v>819865.48734645161</v>
      </c>
      <c r="L15" s="61">
        <v>429882.31072500639</v>
      </c>
      <c r="M15" s="61">
        <f t="shared" si="1"/>
        <v>3108808.3559853137</v>
      </c>
      <c r="N15" s="62"/>
      <c r="O15" s="34"/>
      <c r="P15" s="34"/>
      <c r="Q15" s="3"/>
      <c r="R15" s="63"/>
      <c r="S15" s="64"/>
      <c r="T15" s="64"/>
    </row>
    <row r="16" spans="2:20" ht="24" x14ac:dyDescent="0.6">
      <c r="B16" s="57"/>
      <c r="C16" s="58">
        <v>4</v>
      </c>
      <c r="D16" s="59">
        <v>1792173.6250894375</v>
      </c>
      <c r="E16" s="59">
        <v>614370.59968559095</v>
      </c>
      <c r="F16" s="59">
        <f t="shared" si="0"/>
        <v>1116105.29508731</v>
      </c>
      <c r="G16" s="60">
        <v>433802.54718261946</v>
      </c>
      <c r="H16" s="60">
        <v>652849.74536605855</v>
      </c>
      <c r="I16" s="60">
        <v>29453.002538632136</v>
      </c>
      <c r="J16" s="59">
        <v>504761.92827951181</v>
      </c>
      <c r="K16" s="59">
        <v>1098265.8499508395</v>
      </c>
      <c r="L16" s="61">
        <v>202598.97970989021</v>
      </c>
      <c r="M16" s="61">
        <f t="shared" si="1"/>
        <v>3131744.577900901</v>
      </c>
      <c r="N16" s="62"/>
      <c r="O16" s="34"/>
      <c r="P16" s="34"/>
      <c r="Q16" s="3"/>
      <c r="R16" s="63"/>
      <c r="S16" s="64"/>
      <c r="T16" s="64"/>
    </row>
    <row r="17" spans="1:20" ht="24" x14ac:dyDescent="0.6">
      <c r="B17" s="57">
        <f>+B13+1</f>
        <v>1393</v>
      </c>
      <c r="C17" s="58">
        <v>1</v>
      </c>
      <c r="D17" s="59">
        <v>1758019.1970696545</v>
      </c>
      <c r="E17" s="59">
        <v>484464.55878956657</v>
      </c>
      <c r="F17" s="59">
        <f t="shared" si="0"/>
        <v>743434.21679501014</v>
      </c>
      <c r="G17" s="60">
        <v>315250.81737932214</v>
      </c>
      <c r="H17" s="60">
        <v>407594.53965443122</v>
      </c>
      <c r="I17" s="60">
        <v>20588.859761256808</v>
      </c>
      <c r="J17" s="59">
        <v>518104.10159923643</v>
      </c>
      <c r="K17" s="59">
        <v>767613.33888793667</v>
      </c>
      <c r="L17" s="61">
        <v>493215.37252484955</v>
      </c>
      <c r="M17" s="61">
        <f t="shared" si="1"/>
        <v>3229624.1078903801</v>
      </c>
      <c r="N17" s="62">
        <f>SUM(M17:M20)</f>
        <v>13433034.976835992</v>
      </c>
      <c r="O17" s="34"/>
      <c r="P17" s="34"/>
      <c r="Q17" s="7"/>
      <c r="R17" s="63"/>
      <c r="S17" s="64"/>
      <c r="T17" s="64"/>
    </row>
    <row r="18" spans="1:20" ht="24" x14ac:dyDescent="0.6">
      <c r="B18" s="57"/>
      <c r="C18" s="58">
        <v>2</v>
      </c>
      <c r="D18" s="59">
        <v>1808486.4638679619</v>
      </c>
      <c r="E18" s="59">
        <v>486960.64302357519</v>
      </c>
      <c r="F18" s="59">
        <f t="shared" si="0"/>
        <v>1022543.5888402658</v>
      </c>
      <c r="G18" s="60">
        <v>358032.69815565145</v>
      </c>
      <c r="H18" s="60">
        <v>641888.35819000157</v>
      </c>
      <c r="I18" s="60">
        <v>22622.532494612686</v>
      </c>
      <c r="J18" s="59">
        <v>552379.1176588065</v>
      </c>
      <c r="K18" s="59">
        <v>849618.59657736379</v>
      </c>
      <c r="L18" s="61">
        <v>742673.97799881292</v>
      </c>
      <c r="M18" s="61">
        <f t="shared" si="1"/>
        <v>3763425.1948120585</v>
      </c>
      <c r="N18" s="62"/>
      <c r="O18" s="34"/>
      <c r="P18" s="34"/>
      <c r="Q18" s="8"/>
      <c r="R18" s="63"/>
      <c r="S18" s="64"/>
      <c r="T18" s="64"/>
    </row>
    <row r="19" spans="1:20" ht="24" x14ac:dyDescent="0.6">
      <c r="B19" s="57"/>
      <c r="C19" s="58">
        <v>3</v>
      </c>
      <c r="D19" s="59">
        <v>1753871.1637721485</v>
      </c>
      <c r="E19" s="59">
        <v>430517.02079771005</v>
      </c>
      <c r="F19" s="59">
        <f t="shared" si="0"/>
        <v>1025690.7630388</v>
      </c>
      <c r="G19" s="60">
        <v>346835.50624109834</v>
      </c>
      <c r="H19" s="60">
        <v>657656.51324812719</v>
      </c>
      <c r="I19" s="60">
        <v>21198.743549574563</v>
      </c>
      <c r="J19" s="59">
        <v>547179.90033537615</v>
      </c>
      <c r="K19" s="59">
        <v>815503.5337201237</v>
      </c>
      <c r="L19" s="61">
        <v>367789.28343382641</v>
      </c>
      <c r="M19" s="61">
        <f t="shared" si="1"/>
        <v>3309544.5976577373</v>
      </c>
      <c r="N19" s="62"/>
      <c r="O19" s="34"/>
      <c r="P19" s="34"/>
      <c r="Q19" s="8"/>
      <c r="R19" s="63"/>
      <c r="S19" s="64"/>
      <c r="T19" s="64"/>
    </row>
    <row r="20" spans="1:20" ht="24" x14ac:dyDescent="0.6">
      <c r="B20" s="57"/>
      <c r="C20" s="58">
        <v>4</v>
      </c>
      <c r="D20" s="59">
        <v>1756318.5958133233</v>
      </c>
      <c r="E20" s="59">
        <v>557778.14359980833</v>
      </c>
      <c r="F20" s="59">
        <f t="shared" si="0"/>
        <v>985222.16944807058</v>
      </c>
      <c r="G20" s="60">
        <v>438236.59305489599</v>
      </c>
      <c r="H20" s="60">
        <v>519085.41501753847</v>
      </c>
      <c r="I20" s="60">
        <v>27900.161375636162</v>
      </c>
      <c r="J20" s="59">
        <v>556356.61487924319</v>
      </c>
      <c r="K20" s="59">
        <v>906597.20992971654</v>
      </c>
      <c r="L20" s="61">
        <v>181362.7626650884</v>
      </c>
      <c r="M20" s="61">
        <f t="shared" si="1"/>
        <v>3130441.0764758168</v>
      </c>
      <c r="N20" s="62"/>
      <c r="O20" s="34"/>
      <c r="P20" s="34"/>
      <c r="Q20" s="8"/>
      <c r="R20" s="63"/>
      <c r="S20" s="64"/>
      <c r="T20" s="64"/>
    </row>
    <row r="21" spans="1:20" ht="24" x14ac:dyDescent="0.6">
      <c r="B21" s="57">
        <f>+B17+1</f>
        <v>1394</v>
      </c>
      <c r="C21" s="58">
        <v>1</v>
      </c>
      <c r="D21" s="59">
        <v>1769840.3753472031</v>
      </c>
      <c r="E21" s="59">
        <v>466101.75863028358</v>
      </c>
      <c r="F21" s="59">
        <f t="shared" si="0"/>
        <v>695808.97012466751</v>
      </c>
      <c r="G21" s="60">
        <v>282493.61509417335</v>
      </c>
      <c r="H21" s="60">
        <v>388846.17221150314</v>
      </c>
      <c r="I21" s="60">
        <v>24469.182818991016</v>
      </c>
      <c r="J21" s="59">
        <v>548847.86606437771</v>
      </c>
      <c r="K21" s="59">
        <v>692343.96855825407</v>
      </c>
      <c r="L21" s="61">
        <v>454912.63748155045</v>
      </c>
      <c r="M21" s="61">
        <f t="shared" si="1"/>
        <v>3243167.6390898284</v>
      </c>
      <c r="N21" s="62">
        <f>SUM(M21:M24)</f>
        <v>13241629.684550077</v>
      </c>
      <c r="O21" s="34"/>
      <c r="P21" s="34"/>
      <c r="Q21" s="7"/>
      <c r="R21" s="63"/>
      <c r="S21" s="64"/>
      <c r="T21" s="64"/>
    </row>
    <row r="22" spans="1:20" ht="24" x14ac:dyDescent="0.6">
      <c r="B22" s="57"/>
      <c r="C22" s="58">
        <v>2</v>
      </c>
      <c r="D22" s="59">
        <v>1779977.7324330602</v>
      </c>
      <c r="E22" s="59">
        <v>498500.73813428381</v>
      </c>
      <c r="F22" s="59">
        <f t="shared" si="0"/>
        <v>869283.60655672336</v>
      </c>
      <c r="G22" s="60">
        <v>274905.35704420228</v>
      </c>
      <c r="H22" s="60">
        <v>565330.57478005579</v>
      </c>
      <c r="I22" s="60">
        <v>29047.674732465322</v>
      </c>
      <c r="J22" s="59">
        <v>560644.17406445579</v>
      </c>
      <c r="K22" s="59">
        <v>672842.31177292869</v>
      </c>
      <c r="L22" s="61">
        <v>620572.10380148015</v>
      </c>
      <c r="M22" s="61">
        <f t="shared" si="1"/>
        <v>3656136.0432170746</v>
      </c>
      <c r="N22" s="62"/>
      <c r="O22" s="34"/>
      <c r="P22" s="34"/>
      <c r="Q22" s="3"/>
      <c r="R22" s="63"/>
      <c r="S22" s="64"/>
      <c r="T22" s="64"/>
    </row>
    <row r="23" spans="1:20" ht="24" x14ac:dyDescent="0.6">
      <c r="A23" s="65"/>
      <c r="B23" s="57"/>
      <c r="C23" s="58">
        <v>3</v>
      </c>
      <c r="D23" s="59">
        <v>1725925.1850580142</v>
      </c>
      <c r="E23" s="59">
        <v>444536.71630173142</v>
      </c>
      <c r="F23" s="59">
        <f t="shared" si="0"/>
        <v>852684.91006968217</v>
      </c>
      <c r="G23" s="60">
        <v>265648.80468304083</v>
      </c>
      <c r="H23" s="60">
        <v>559813.37990126875</v>
      </c>
      <c r="I23" s="60">
        <v>27222.725485372557</v>
      </c>
      <c r="J23" s="59">
        <v>654955.64130485465</v>
      </c>
      <c r="K23" s="59">
        <v>628786.38958630001</v>
      </c>
      <c r="L23" s="61">
        <v>104895.98702168337</v>
      </c>
      <c r="M23" s="61">
        <f t="shared" si="1"/>
        <v>3154212.0501696658</v>
      </c>
      <c r="N23" s="62"/>
      <c r="O23" s="34"/>
      <c r="P23" s="34"/>
      <c r="Q23" s="3"/>
      <c r="R23" s="63"/>
      <c r="S23" s="64"/>
      <c r="T23" s="64"/>
    </row>
    <row r="24" spans="1:20" ht="24" x14ac:dyDescent="0.6">
      <c r="A24" s="65"/>
      <c r="B24" s="57"/>
      <c r="C24" s="58">
        <v>4</v>
      </c>
      <c r="D24" s="59">
        <v>1774350.7210903475</v>
      </c>
      <c r="E24" s="59">
        <v>727821.83842338412</v>
      </c>
      <c r="F24" s="59">
        <f t="shared" si="0"/>
        <v>829884.79962940526</v>
      </c>
      <c r="G24" s="60">
        <v>321734.3614349764</v>
      </c>
      <c r="H24" s="60">
        <v>466216.26980611082</v>
      </c>
      <c r="I24" s="60">
        <v>41934.16838831803</v>
      </c>
      <c r="J24" s="59">
        <v>628502.68918600853</v>
      </c>
      <c r="K24" s="59">
        <v>621504.46656939294</v>
      </c>
      <c r="L24" s="61">
        <v>-150941.6296862436</v>
      </c>
      <c r="M24" s="61">
        <f t="shared" si="1"/>
        <v>3188113.9520735089</v>
      </c>
      <c r="N24" s="62"/>
      <c r="O24" s="34"/>
      <c r="P24" s="34"/>
      <c r="Q24" s="3"/>
      <c r="R24" s="63"/>
      <c r="S24" s="64"/>
      <c r="T24" s="64"/>
    </row>
    <row r="25" spans="1:20" ht="24" x14ac:dyDescent="0.6">
      <c r="A25" s="65"/>
      <c r="B25" s="57">
        <f>+B21+1</f>
        <v>1395</v>
      </c>
      <c r="C25" s="58">
        <v>1</v>
      </c>
      <c r="D25" s="59">
        <v>1800957.6797809985</v>
      </c>
      <c r="E25" s="59">
        <v>471221.53252593812</v>
      </c>
      <c r="F25" s="59">
        <f t="shared" si="0"/>
        <v>632842.46590438753</v>
      </c>
      <c r="G25" s="60">
        <v>287160.31974451232</v>
      </c>
      <c r="H25" s="60">
        <v>320994.76547090005</v>
      </c>
      <c r="I25" s="60">
        <v>24687.380688975161</v>
      </c>
      <c r="J25" s="59">
        <v>777064.67465148889</v>
      </c>
      <c r="K25" s="59">
        <v>679786.78233592631</v>
      </c>
      <c r="L25" s="61">
        <v>401900.85315427498</v>
      </c>
      <c r="M25" s="61">
        <f t="shared" si="1"/>
        <v>3404200.4236811623</v>
      </c>
      <c r="N25" s="62">
        <f>SUM(M25:M28)</f>
        <v>14408890.814124571</v>
      </c>
      <c r="O25" s="34"/>
      <c r="P25" s="34"/>
      <c r="Q25" s="7"/>
      <c r="R25" s="63"/>
      <c r="S25" s="64"/>
      <c r="T25" s="64"/>
    </row>
    <row r="26" spans="1:20" ht="24" x14ac:dyDescent="0.6">
      <c r="A26" s="65"/>
      <c r="B26" s="57"/>
      <c r="C26" s="58">
        <v>2</v>
      </c>
      <c r="D26" s="59">
        <v>1814054.3436487182</v>
      </c>
      <c r="E26" s="59">
        <v>624841.00552265754</v>
      </c>
      <c r="F26" s="59">
        <f t="shared" si="0"/>
        <v>872360.54410597228</v>
      </c>
      <c r="G26" s="60">
        <v>298455.30103437521</v>
      </c>
      <c r="H26" s="60">
        <v>540774.00178740639</v>
      </c>
      <c r="I26" s="60">
        <v>33131.241284190684</v>
      </c>
      <c r="J26" s="59">
        <v>747410.16899575107</v>
      </c>
      <c r="K26" s="59">
        <v>682505.99113356997</v>
      </c>
      <c r="L26" s="61">
        <v>661454.99529133237</v>
      </c>
      <c r="M26" s="61">
        <f t="shared" si="1"/>
        <v>4037615.0664308616</v>
      </c>
      <c r="N26" s="62"/>
      <c r="O26" s="34"/>
      <c r="P26" s="34"/>
      <c r="Q26" s="8"/>
      <c r="R26" s="63"/>
      <c r="S26" s="64"/>
      <c r="T26" s="64"/>
    </row>
    <row r="27" spans="1:20" ht="24" x14ac:dyDescent="0.6">
      <c r="A27" s="65"/>
      <c r="B27" s="57"/>
      <c r="C27" s="58">
        <v>3</v>
      </c>
      <c r="D27" s="59">
        <v>1843169.2125022139</v>
      </c>
      <c r="E27" s="59">
        <v>486560.24937156349</v>
      </c>
      <c r="F27" s="59">
        <f t="shared" si="0"/>
        <v>668311.12552644708</v>
      </c>
      <c r="G27" s="60">
        <v>298479.28415041312</v>
      </c>
      <c r="H27" s="60">
        <v>345265.08181259874</v>
      </c>
      <c r="I27" s="60">
        <v>24566.759563435222</v>
      </c>
      <c r="J27" s="59">
        <v>756742.74190625711</v>
      </c>
      <c r="K27" s="59">
        <v>708978.24821300327</v>
      </c>
      <c r="L27" s="61">
        <v>416416.11794568331</v>
      </c>
      <c r="M27" s="61">
        <f t="shared" si="1"/>
        <v>3462221.1990391612</v>
      </c>
      <c r="N27" s="62"/>
      <c r="O27" s="34"/>
      <c r="P27" s="34"/>
      <c r="Q27" s="8"/>
      <c r="R27" s="63"/>
      <c r="S27" s="64"/>
      <c r="T27" s="64"/>
    </row>
    <row r="28" spans="1:20" ht="24" x14ac:dyDescent="0.6">
      <c r="A28" s="65"/>
      <c r="B28" s="57"/>
      <c r="C28" s="58">
        <v>4</v>
      </c>
      <c r="D28" s="59">
        <v>1895874.8532837094</v>
      </c>
      <c r="E28" s="59">
        <v>691200.28897339851</v>
      </c>
      <c r="F28" s="59">
        <f t="shared" si="0"/>
        <v>1016037.2143350434</v>
      </c>
      <c r="G28" s="60">
        <v>343661.51957093424</v>
      </c>
      <c r="H28" s="60">
        <v>634749.99449834111</v>
      </c>
      <c r="I28" s="60">
        <v>37625.700265768159</v>
      </c>
      <c r="J28" s="59">
        <v>767949.81484288443</v>
      </c>
      <c r="K28" s="59">
        <v>699002.34331750032</v>
      </c>
      <c r="L28" s="61">
        <v>-167205.70314414939</v>
      </c>
      <c r="M28" s="61">
        <f t="shared" si="1"/>
        <v>3504854.1249733861</v>
      </c>
      <c r="N28" s="62"/>
      <c r="O28" s="34"/>
      <c r="P28" s="34"/>
      <c r="Q28" s="8"/>
      <c r="R28" s="63"/>
      <c r="S28" s="64"/>
      <c r="T28" s="64"/>
    </row>
    <row r="29" spans="1:20" ht="24" x14ac:dyDescent="0.6">
      <c r="A29" s="65"/>
      <c r="B29" s="57">
        <f>+B25+1</f>
        <v>1396</v>
      </c>
      <c r="C29" s="58">
        <v>1</v>
      </c>
      <c r="D29" s="59">
        <v>1884851.8119205795</v>
      </c>
      <c r="E29" s="59">
        <v>540597.28873383545</v>
      </c>
      <c r="F29" s="59">
        <f t="shared" si="0"/>
        <v>594085.9614807819</v>
      </c>
      <c r="G29" s="60">
        <v>258416.46407325601</v>
      </c>
      <c r="H29" s="60">
        <v>307033.59785225568</v>
      </c>
      <c r="I29" s="60">
        <v>28635.899555270164</v>
      </c>
      <c r="J29" s="59">
        <v>742634.02629467123</v>
      </c>
      <c r="K29" s="59">
        <v>645355.00641624827</v>
      </c>
      <c r="L29" s="61">
        <v>422149.50333020731</v>
      </c>
      <c r="M29" s="61">
        <f t="shared" si="1"/>
        <v>3538963.5853438275</v>
      </c>
      <c r="N29" s="62">
        <f>SUM(M29:M32)</f>
        <v>14806360.82309223</v>
      </c>
      <c r="O29" s="34"/>
      <c r="P29" s="34"/>
      <c r="Q29" s="7"/>
      <c r="R29" s="63"/>
      <c r="S29" s="64"/>
      <c r="T29" s="64"/>
    </row>
    <row r="30" spans="1:20" ht="24" x14ac:dyDescent="0.6">
      <c r="A30" s="65"/>
      <c r="B30" s="57"/>
      <c r="C30" s="58">
        <v>2</v>
      </c>
      <c r="D30" s="59">
        <v>1884384.3103613178</v>
      </c>
      <c r="E30" s="59">
        <v>497434.65764752077</v>
      </c>
      <c r="F30" s="59">
        <f t="shared" si="0"/>
        <v>741121.30338682258</v>
      </c>
      <c r="G30" s="60">
        <v>287735.86086046998</v>
      </c>
      <c r="H30" s="60">
        <v>425930.81248479703</v>
      </c>
      <c r="I30" s="60">
        <v>27454.630041555542</v>
      </c>
      <c r="J30" s="59">
        <v>798095.36125361198</v>
      </c>
      <c r="K30" s="59">
        <v>709064.15209427918</v>
      </c>
      <c r="L30" s="61">
        <v>854077.51456724457</v>
      </c>
      <c r="M30" s="61">
        <f t="shared" si="1"/>
        <v>4066048.9951222381</v>
      </c>
      <c r="N30" s="62"/>
      <c r="O30" s="34"/>
      <c r="P30" s="34"/>
      <c r="Q30" s="3"/>
      <c r="R30" s="63"/>
      <c r="S30" s="64"/>
      <c r="T30" s="64"/>
    </row>
    <row r="31" spans="1:20" ht="24" x14ac:dyDescent="0.6">
      <c r="A31" s="65"/>
      <c r="B31" s="57"/>
      <c r="C31" s="58">
        <v>3</v>
      </c>
      <c r="D31" s="59">
        <v>1802147.8481596997</v>
      </c>
      <c r="E31" s="59">
        <v>510070.47337825788</v>
      </c>
      <c r="F31" s="59">
        <f t="shared" si="0"/>
        <v>959792.40562264272</v>
      </c>
      <c r="G31" s="60">
        <v>317952.53410405439</v>
      </c>
      <c r="H31" s="60">
        <v>611980.79267603694</v>
      </c>
      <c r="I31" s="60">
        <v>29859.078842551418</v>
      </c>
      <c r="J31" s="59">
        <v>655821.39390213019</v>
      </c>
      <c r="K31" s="59">
        <v>744307.45200868312</v>
      </c>
      <c r="L31" s="61">
        <v>436764.86369788123</v>
      </c>
      <c r="M31" s="61">
        <f t="shared" si="1"/>
        <v>3620289.5327519285</v>
      </c>
      <c r="N31" s="62"/>
      <c r="O31" s="34"/>
      <c r="P31" s="34"/>
      <c r="Q31" s="3"/>
      <c r="R31" s="63"/>
      <c r="S31" s="64"/>
      <c r="T31" s="64"/>
    </row>
    <row r="32" spans="1:20" ht="24" x14ac:dyDescent="0.6">
      <c r="A32" s="65"/>
      <c r="B32" s="57"/>
      <c r="C32" s="58">
        <v>4</v>
      </c>
      <c r="D32" s="59">
        <v>1896840.0699677265</v>
      </c>
      <c r="E32" s="59">
        <v>707078.99171514262</v>
      </c>
      <c r="F32" s="59">
        <f t="shared" si="0"/>
        <v>877561.91625127837</v>
      </c>
      <c r="G32" s="60">
        <v>391421.06777138473</v>
      </c>
      <c r="H32" s="60">
        <v>448161.44187633507</v>
      </c>
      <c r="I32" s="60">
        <v>37979.406603558571</v>
      </c>
      <c r="J32" s="59">
        <v>868017.46853541979</v>
      </c>
      <c r="K32" s="59">
        <v>860018.99030282639</v>
      </c>
      <c r="L32" s="61">
        <v>91579.253707493772</v>
      </c>
      <c r="M32" s="61">
        <f t="shared" si="1"/>
        <v>3581058.7098742351</v>
      </c>
      <c r="N32" s="62"/>
      <c r="O32" s="34"/>
      <c r="P32" s="34"/>
      <c r="Q32" s="3"/>
      <c r="R32" s="63"/>
      <c r="S32" s="64"/>
      <c r="T32" s="64"/>
    </row>
    <row r="33" spans="2:20" ht="24" x14ac:dyDescent="0.6">
      <c r="B33" s="57">
        <f>+B29+1</f>
        <v>1397</v>
      </c>
      <c r="C33" s="58">
        <v>1</v>
      </c>
      <c r="D33" s="59">
        <v>1878605.3661345495</v>
      </c>
      <c r="E33" s="59">
        <v>515199.94933301769</v>
      </c>
      <c r="F33" s="59">
        <f t="shared" si="0"/>
        <v>590258.48522881826</v>
      </c>
      <c r="G33" s="60">
        <v>255346.39916505464</v>
      </c>
      <c r="H33" s="60">
        <v>310173.47363808251</v>
      </c>
      <c r="I33" s="60">
        <v>24738.612425681087</v>
      </c>
      <c r="J33" s="59">
        <v>839906.6889148145</v>
      </c>
      <c r="K33" s="59">
        <v>630383.5700213291</v>
      </c>
      <c r="L33" s="61">
        <v>413873.50678184</v>
      </c>
      <c r="M33" s="61">
        <f t="shared" si="1"/>
        <v>3607460.4263717113</v>
      </c>
      <c r="N33" s="62">
        <f>SUM(M33:M36)</f>
        <v>14534218.790184552</v>
      </c>
      <c r="O33" s="34"/>
      <c r="P33" s="34"/>
      <c r="Q33" s="7"/>
      <c r="R33" s="63"/>
      <c r="S33" s="64"/>
      <c r="T33" s="64"/>
    </row>
    <row r="34" spans="2:20" ht="24" x14ac:dyDescent="0.6">
      <c r="B34" s="66"/>
      <c r="C34" s="58">
        <v>2</v>
      </c>
      <c r="D34" s="59">
        <v>1879404.1581217821</v>
      </c>
      <c r="E34" s="59">
        <v>605532.06944598188</v>
      </c>
      <c r="F34" s="59">
        <f t="shared" si="0"/>
        <v>791349.10377948871</v>
      </c>
      <c r="G34" s="60">
        <v>239916.35998539551</v>
      </c>
      <c r="H34" s="60">
        <v>524707.11429579114</v>
      </c>
      <c r="I34" s="60">
        <v>26725.629498302027</v>
      </c>
      <c r="J34" s="59">
        <v>942727.43339490739</v>
      </c>
      <c r="K34" s="59">
        <v>674637.02758380072</v>
      </c>
      <c r="L34" s="61">
        <v>672197.08542806224</v>
      </c>
      <c r="M34" s="61">
        <f t="shared" si="1"/>
        <v>4216572.8225864219</v>
      </c>
      <c r="N34" s="62"/>
      <c r="O34" s="34"/>
      <c r="P34" s="34"/>
      <c r="Q34" s="8"/>
      <c r="R34" s="63"/>
      <c r="S34" s="64"/>
      <c r="T34" s="64"/>
    </row>
    <row r="35" spans="2:20" ht="24" x14ac:dyDescent="0.6">
      <c r="B35" s="66"/>
      <c r="C35" s="58">
        <v>3</v>
      </c>
      <c r="D35" s="59">
        <v>1772773.2328110463</v>
      </c>
      <c r="E35" s="59">
        <v>478758.75138712779</v>
      </c>
      <c r="F35" s="59">
        <f t="shared" si="0"/>
        <v>561918.36229790619</v>
      </c>
      <c r="G35" s="60">
        <v>231630.38811962178</v>
      </c>
      <c r="H35" s="60">
        <v>312439.56781928061</v>
      </c>
      <c r="I35" s="60">
        <v>17848.406359003762</v>
      </c>
      <c r="J35" s="59">
        <v>659188.30861152092</v>
      </c>
      <c r="K35" s="59">
        <v>448322.79659810441</v>
      </c>
      <c r="L35" s="61">
        <v>356998.08117886458</v>
      </c>
      <c r="M35" s="61">
        <f t="shared" si="1"/>
        <v>3381313.9396883612</v>
      </c>
      <c r="N35" s="62"/>
      <c r="O35" s="34"/>
      <c r="P35" s="34"/>
      <c r="Q35" s="8"/>
      <c r="R35" s="63"/>
      <c r="S35" s="64"/>
      <c r="T35" s="64"/>
    </row>
    <row r="36" spans="2:20" ht="24" x14ac:dyDescent="0.6">
      <c r="B36" s="66"/>
      <c r="C36" s="58">
        <v>4</v>
      </c>
      <c r="D36" s="59">
        <v>1802429.3115502321</v>
      </c>
      <c r="E36" s="59">
        <v>611133.30596509809</v>
      </c>
      <c r="F36" s="59">
        <f t="shared" si="0"/>
        <v>727120.45104912145</v>
      </c>
      <c r="G36" s="60">
        <v>262402.51403475809</v>
      </c>
      <c r="H36" s="60">
        <v>441159.43584662472</v>
      </c>
      <c r="I36" s="60">
        <v>23558.501167738665</v>
      </c>
      <c r="J36" s="59">
        <v>610717.03717240156</v>
      </c>
      <c r="K36" s="59">
        <v>400422.88210734451</v>
      </c>
      <c r="L36" s="61">
        <v>-22105.622091452649</v>
      </c>
      <c r="M36" s="61">
        <f t="shared" si="1"/>
        <v>3328871.6015380565</v>
      </c>
      <c r="N36" s="62"/>
      <c r="O36" s="34"/>
      <c r="P36" s="34"/>
      <c r="Q36" s="8"/>
      <c r="R36" s="63"/>
      <c r="S36" s="64"/>
      <c r="T36" s="64"/>
    </row>
    <row r="37" spans="2:20" ht="24" x14ac:dyDescent="0.6">
      <c r="B37" s="57">
        <f>+B33+1</f>
        <v>1398</v>
      </c>
      <c r="C37" s="58">
        <v>1</v>
      </c>
      <c r="D37" s="59">
        <v>1770186.8844309389</v>
      </c>
      <c r="E37" s="59">
        <v>432364.45106373291</v>
      </c>
      <c r="F37" s="59">
        <f t="shared" si="0"/>
        <v>480563.73954997718</v>
      </c>
      <c r="G37" s="60">
        <v>151402.84626848815</v>
      </c>
      <c r="H37" s="60">
        <v>313852.71552900458</v>
      </c>
      <c r="I37" s="60">
        <v>15308.177752484435</v>
      </c>
      <c r="J37" s="59">
        <v>640155.4523501338</v>
      </c>
      <c r="K37" s="59">
        <v>368592.59078275162</v>
      </c>
      <c r="L37" s="61">
        <v>472757.03282941534</v>
      </c>
      <c r="M37" s="61">
        <f t="shared" si="1"/>
        <v>3427434.9694414465</v>
      </c>
      <c r="N37" s="62">
        <f>SUM(M37:M40)</f>
        <v>14087932.814303771</v>
      </c>
      <c r="O37" s="34"/>
      <c r="P37" s="34"/>
      <c r="Q37" s="7"/>
      <c r="R37" s="63"/>
      <c r="S37" s="64"/>
      <c r="T37" s="64"/>
    </row>
    <row r="38" spans="2:20" ht="24" x14ac:dyDescent="0.6">
      <c r="B38" s="57"/>
      <c r="C38" s="58">
        <v>2</v>
      </c>
      <c r="D38" s="59">
        <v>1749074.4671878091</v>
      </c>
      <c r="E38" s="59">
        <v>500911.14692133712</v>
      </c>
      <c r="F38" s="59">
        <f t="shared" si="0"/>
        <v>758547.05969987973</v>
      </c>
      <c r="G38" s="60">
        <v>205471.67961543571</v>
      </c>
      <c r="H38" s="60">
        <v>533310.77087508526</v>
      </c>
      <c r="I38" s="60">
        <v>19764.609209358707</v>
      </c>
      <c r="J38" s="59">
        <v>648110.26942877029</v>
      </c>
      <c r="K38" s="59">
        <v>387187.76984566665</v>
      </c>
      <c r="L38" s="61">
        <v>669283.64943636092</v>
      </c>
      <c r="M38" s="61">
        <f t="shared" si="1"/>
        <v>3938738.8228284903</v>
      </c>
      <c r="N38" s="62"/>
      <c r="O38" s="34"/>
      <c r="P38" s="34"/>
      <c r="Q38" s="3"/>
      <c r="R38" s="63"/>
      <c r="S38" s="64"/>
      <c r="T38" s="64"/>
    </row>
    <row r="39" spans="2:20" ht="24" x14ac:dyDescent="0.6">
      <c r="B39" s="57"/>
      <c r="C39" s="58">
        <v>3</v>
      </c>
      <c r="D39" s="59">
        <v>1802404.5887291722</v>
      </c>
      <c r="E39" s="59">
        <v>479329.1225318106</v>
      </c>
      <c r="F39" s="59">
        <f t="shared" si="0"/>
        <v>606450.44357198663</v>
      </c>
      <c r="G39" s="60">
        <v>217351.98107263781</v>
      </c>
      <c r="H39" s="60">
        <v>370727.4162965602</v>
      </c>
      <c r="I39" s="60">
        <v>18371.046202788642</v>
      </c>
      <c r="J39" s="59">
        <v>644224.23016573745</v>
      </c>
      <c r="K39" s="59">
        <v>346895.51628219587</v>
      </c>
      <c r="L39" s="61">
        <v>305204.96699712792</v>
      </c>
      <c r="M39" s="61">
        <f t="shared" si="1"/>
        <v>3490717.8357136394</v>
      </c>
      <c r="N39" s="62"/>
      <c r="O39" s="34"/>
      <c r="P39" s="34"/>
      <c r="Q39" s="3"/>
      <c r="R39" s="63"/>
      <c r="S39" s="64"/>
      <c r="T39" s="64"/>
    </row>
    <row r="40" spans="2:20" ht="24" x14ac:dyDescent="0.6">
      <c r="B40" s="57"/>
      <c r="C40" s="58">
        <v>4</v>
      </c>
      <c r="D40" s="59">
        <v>1663586.2868457204</v>
      </c>
      <c r="E40" s="59">
        <v>675310.82607813738</v>
      </c>
      <c r="F40" s="59">
        <f t="shared" si="0"/>
        <v>648081.6556053824</v>
      </c>
      <c r="G40" s="60">
        <v>284734.27418138017</v>
      </c>
      <c r="H40" s="60">
        <v>337341.1998819132</v>
      </c>
      <c r="I40" s="60">
        <v>26006.181542089103</v>
      </c>
      <c r="J40" s="59">
        <v>491262.47236373078</v>
      </c>
      <c r="K40" s="59">
        <v>370265.81003270461</v>
      </c>
      <c r="L40" s="61">
        <v>123065.75545992772</v>
      </c>
      <c r="M40" s="61">
        <f t="shared" si="1"/>
        <v>3231041.186320194</v>
      </c>
      <c r="N40" s="62"/>
      <c r="O40" s="34"/>
      <c r="P40" s="34"/>
      <c r="Q40" s="3"/>
      <c r="R40" s="63"/>
      <c r="S40" s="64"/>
      <c r="T40" s="64"/>
    </row>
    <row r="41" spans="2:20" ht="24" x14ac:dyDescent="0.6">
      <c r="B41" s="57">
        <f>+B37+1</f>
        <v>1399</v>
      </c>
      <c r="C41" s="58">
        <v>1</v>
      </c>
      <c r="D41" s="59">
        <v>1765812.2460763513</v>
      </c>
      <c r="E41" s="59">
        <v>484764.1280509606</v>
      </c>
      <c r="F41" s="59">
        <f t="shared" si="0"/>
        <v>562657.79311639024</v>
      </c>
      <c r="G41" s="60">
        <v>143602.70740721151</v>
      </c>
      <c r="H41" s="60">
        <v>400878.32168963889</v>
      </c>
      <c r="I41" s="60">
        <v>18176.764019539816</v>
      </c>
      <c r="J41" s="59">
        <v>409338.44471906708</v>
      </c>
      <c r="K41" s="59">
        <v>209744.26178948666</v>
      </c>
      <c r="L41" s="61">
        <v>396298.02371804032</v>
      </c>
      <c r="M41" s="61">
        <f t="shared" si="1"/>
        <v>3409126.3738913229</v>
      </c>
      <c r="N41" s="62">
        <f>SUM(M41:M44)</f>
        <v>14557101.614967721</v>
      </c>
      <c r="O41" s="34"/>
      <c r="P41" s="34"/>
      <c r="Q41" s="7"/>
      <c r="R41" s="63"/>
      <c r="S41" s="64"/>
      <c r="T41" s="64"/>
    </row>
    <row r="42" spans="2:20" ht="24" x14ac:dyDescent="0.6">
      <c r="B42" s="57"/>
      <c r="C42" s="58">
        <v>2</v>
      </c>
      <c r="D42" s="59">
        <v>1830869.6112153085</v>
      </c>
      <c r="E42" s="59">
        <v>539958.13072562276</v>
      </c>
      <c r="F42" s="59">
        <f t="shared" si="0"/>
        <v>720446.98968173179</v>
      </c>
      <c r="G42" s="60">
        <v>227074.89738121454</v>
      </c>
      <c r="H42" s="60">
        <v>473824.95495948801</v>
      </c>
      <c r="I42" s="60">
        <v>19547.137341029196</v>
      </c>
      <c r="J42" s="59">
        <v>514996.74750319816</v>
      </c>
      <c r="K42" s="59">
        <v>264906.19905002264</v>
      </c>
      <c r="L42" s="61">
        <v>781079.49257284449</v>
      </c>
      <c r="M42" s="61">
        <f t="shared" si="1"/>
        <v>4122444.7726486833</v>
      </c>
      <c r="N42" s="62"/>
      <c r="O42" s="34"/>
      <c r="P42" s="34"/>
      <c r="Q42" s="5"/>
      <c r="R42" s="63"/>
      <c r="S42" s="64"/>
      <c r="T42" s="64"/>
    </row>
    <row r="43" spans="2:20" ht="24" x14ac:dyDescent="0.6">
      <c r="B43" s="57"/>
      <c r="C43" s="58">
        <v>3</v>
      </c>
      <c r="D43" s="59">
        <v>1721142.8427530094</v>
      </c>
      <c r="E43" s="59">
        <v>456585.06165492925</v>
      </c>
      <c r="F43" s="59">
        <f t="shared" si="0"/>
        <v>606216.63232574915</v>
      </c>
      <c r="G43" s="60">
        <v>231760.56389862136</v>
      </c>
      <c r="H43" s="60">
        <v>359413.64779379545</v>
      </c>
      <c r="I43" s="60">
        <v>15042.420633332307</v>
      </c>
      <c r="J43" s="59">
        <v>594092.93602087791</v>
      </c>
      <c r="K43" s="59">
        <v>261388.33634548268</v>
      </c>
      <c r="L43" s="61">
        <v>475314.49533221294</v>
      </c>
      <c r="M43" s="61">
        <f t="shared" si="1"/>
        <v>3591963.6317412965</v>
      </c>
      <c r="N43" s="62"/>
      <c r="O43" s="34"/>
      <c r="P43" s="34"/>
      <c r="Q43" s="5"/>
      <c r="R43" s="63"/>
      <c r="S43" s="64"/>
      <c r="T43" s="64"/>
    </row>
    <row r="44" spans="2:20" ht="24" x14ac:dyDescent="0.6">
      <c r="B44" s="57"/>
      <c r="C44" s="58">
        <v>4</v>
      </c>
      <c r="D44" s="59">
        <v>1705348.5151835594</v>
      </c>
      <c r="E44" s="59">
        <v>587092.13689000811</v>
      </c>
      <c r="F44" s="59">
        <f t="shared" si="0"/>
        <v>684680.90121428471</v>
      </c>
      <c r="G44" s="60">
        <v>286180.18408040353</v>
      </c>
      <c r="H44" s="60">
        <v>379438.35894000996</v>
      </c>
      <c r="I44" s="60">
        <v>19062.35819387123</v>
      </c>
      <c r="J44" s="59">
        <v>594379.36384925863</v>
      </c>
      <c r="K44" s="59">
        <v>299285.56739001471</v>
      </c>
      <c r="L44" s="61">
        <v>161351.48693932086</v>
      </c>
      <c r="M44" s="61">
        <f t="shared" si="1"/>
        <v>3433566.836686417</v>
      </c>
      <c r="N44" s="62"/>
      <c r="O44" s="34"/>
      <c r="P44" s="34"/>
      <c r="Q44" s="5"/>
      <c r="R44" s="63"/>
      <c r="S44" s="64"/>
      <c r="T44" s="64"/>
    </row>
    <row r="45" spans="2:20" ht="24" x14ac:dyDescent="0.6">
      <c r="B45" s="57">
        <f>+B41+1</f>
        <v>1400</v>
      </c>
      <c r="C45" s="58">
        <v>1</v>
      </c>
      <c r="D45" s="59">
        <v>1788767.8052753436</v>
      </c>
      <c r="E45" s="59">
        <v>498337.52363638749</v>
      </c>
      <c r="F45" s="59">
        <f t="shared" si="0"/>
        <v>549643.50652583351</v>
      </c>
      <c r="G45" s="60">
        <v>177954.72961823439</v>
      </c>
      <c r="H45" s="60">
        <v>353724.11472368322</v>
      </c>
      <c r="I45" s="60">
        <v>17964.662183915818</v>
      </c>
      <c r="J45" s="59">
        <v>557373.8839669252</v>
      </c>
      <c r="K45" s="59">
        <v>273716.2616352801</v>
      </c>
      <c r="L45" s="61">
        <v>522356.25965379027</v>
      </c>
      <c r="M45" s="61">
        <f t="shared" si="1"/>
        <v>3642762.7174229999</v>
      </c>
      <c r="N45" s="62">
        <f>SUM(M45:M48)</f>
        <v>15244164.45535324</v>
      </c>
      <c r="O45" s="34"/>
      <c r="P45" s="34"/>
      <c r="Q45" s="7"/>
      <c r="T45" s="64"/>
    </row>
    <row r="46" spans="2:20" ht="24" x14ac:dyDescent="0.6">
      <c r="B46" s="57"/>
      <c r="C46" s="58">
        <v>2</v>
      </c>
      <c r="D46" s="59">
        <v>1882133.9603293373</v>
      </c>
      <c r="E46" s="59">
        <v>583154.7811836726</v>
      </c>
      <c r="F46" s="59">
        <f t="shared" si="0"/>
        <v>651192.17209035729</v>
      </c>
      <c r="G46" s="60">
        <v>233571.44952333218</v>
      </c>
      <c r="H46" s="60">
        <v>397754.45913997281</v>
      </c>
      <c r="I46" s="60">
        <v>19866.263427052276</v>
      </c>
      <c r="J46" s="59">
        <v>507680.42184703855</v>
      </c>
      <c r="K46" s="59">
        <v>316298.001665727</v>
      </c>
      <c r="L46" s="61">
        <v>857844.81160364544</v>
      </c>
      <c r="M46" s="61">
        <f t="shared" si="1"/>
        <v>4165708.1453883243</v>
      </c>
      <c r="N46" s="62"/>
      <c r="O46" s="34"/>
      <c r="P46" s="34"/>
      <c r="Q46" s="3"/>
      <c r="T46" s="64"/>
    </row>
    <row r="47" spans="2:20" ht="24" x14ac:dyDescent="0.6">
      <c r="B47" s="57"/>
      <c r="C47" s="58">
        <v>3</v>
      </c>
      <c r="D47" s="59">
        <v>1798594.2706768948</v>
      </c>
      <c r="E47" s="59">
        <v>474848.46412112645</v>
      </c>
      <c r="F47" s="59">
        <f t="shared" si="0"/>
        <v>590392.78611189115</v>
      </c>
      <c r="G47" s="60">
        <v>258611.06998767328</v>
      </c>
      <c r="H47" s="60">
        <v>316660.80792460323</v>
      </c>
      <c r="I47" s="60">
        <v>15120.908199614612</v>
      </c>
      <c r="J47" s="59">
        <v>544059.23645160696</v>
      </c>
      <c r="K47" s="59">
        <v>333531.51717683591</v>
      </c>
      <c r="L47" s="61">
        <v>756545.87140156701</v>
      </c>
      <c r="M47" s="61">
        <f t="shared" si="1"/>
        <v>3830909.1115862504</v>
      </c>
      <c r="N47" s="62"/>
      <c r="O47" s="34"/>
      <c r="P47" s="34"/>
      <c r="Q47" s="3"/>
      <c r="T47" s="64"/>
    </row>
    <row r="48" spans="2:20" ht="24" x14ac:dyDescent="0.6">
      <c r="B48" s="57"/>
      <c r="C48" s="58">
        <v>4</v>
      </c>
      <c r="D48" s="59">
        <v>1828133.6082767758</v>
      </c>
      <c r="E48" s="59">
        <v>682788.15520307946</v>
      </c>
      <c r="F48" s="59">
        <f t="shared" si="0"/>
        <v>782839.05760993902</v>
      </c>
      <c r="G48" s="60">
        <v>329267.72279560636</v>
      </c>
      <c r="H48" s="60">
        <v>430781.89297773299</v>
      </c>
      <c r="I48" s="60">
        <v>22789.441836599704</v>
      </c>
      <c r="J48" s="59">
        <v>613077.78357578232</v>
      </c>
      <c r="K48" s="59">
        <v>361237.67983974778</v>
      </c>
      <c r="L48" s="61">
        <v>59183.556129837001</v>
      </c>
      <c r="M48" s="61">
        <f t="shared" si="1"/>
        <v>3604784.4809556655</v>
      </c>
      <c r="N48" s="62"/>
      <c r="O48" s="34"/>
      <c r="P48" s="34"/>
      <c r="Q48" s="3"/>
      <c r="T48" s="64"/>
    </row>
    <row r="49" spans="2:17" ht="24" x14ac:dyDescent="0.6">
      <c r="B49" s="57">
        <f>+B45+1</f>
        <v>1401</v>
      </c>
      <c r="C49" s="77">
        <v>1</v>
      </c>
      <c r="D49" s="59">
        <v>1903248.9448129656</v>
      </c>
      <c r="E49" s="59">
        <v>465945.58460002235</v>
      </c>
      <c r="F49" s="59">
        <f t="shared" si="0"/>
        <v>541949.12778677</v>
      </c>
      <c r="G49" s="60">
        <v>204891.48513816972</v>
      </c>
      <c r="H49" s="60">
        <v>320648.8473016395</v>
      </c>
      <c r="I49" s="60">
        <v>16408.795346960767</v>
      </c>
      <c r="J49" s="59">
        <v>598302.74292013957</v>
      </c>
      <c r="K49" s="59">
        <v>313678.83583403099</v>
      </c>
      <c r="L49" s="61">
        <v>526011.41037451755</v>
      </c>
      <c r="M49" s="61">
        <f t="shared" si="1"/>
        <v>3721778.9746603845</v>
      </c>
      <c r="N49" s="62">
        <f>SUM(M49:M52)</f>
        <v>15819880.357074752</v>
      </c>
      <c r="O49" s="56"/>
      <c r="Q49" s="92"/>
    </row>
    <row r="50" spans="2:17" ht="24" x14ac:dyDescent="0.6">
      <c r="B50" s="57"/>
      <c r="C50" s="77">
        <v>2</v>
      </c>
      <c r="D50" s="59">
        <v>1983769.1941871215</v>
      </c>
      <c r="E50" s="59">
        <v>530087.69609595847</v>
      </c>
      <c r="F50" s="59">
        <f t="shared" si="0"/>
        <v>694330.92146671738</v>
      </c>
      <c r="G50" s="60">
        <v>261098.23963094194</v>
      </c>
      <c r="H50" s="60">
        <v>413226.79750833753</v>
      </c>
      <c r="I50" s="60">
        <v>20005.88432743779</v>
      </c>
      <c r="J50" s="59">
        <v>539308.98832108569</v>
      </c>
      <c r="K50" s="59">
        <v>359314.52989226585</v>
      </c>
      <c r="L50" s="61">
        <v>910961.48771161563</v>
      </c>
      <c r="M50" s="61">
        <f t="shared" si="1"/>
        <v>4299143.7578902328</v>
      </c>
      <c r="N50" s="67"/>
      <c r="O50" s="56"/>
      <c r="Q50" s="92"/>
    </row>
    <row r="51" spans="2:17" ht="24" x14ac:dyDescent="0.6">
      <c r="B51" s="57"/>
      <c r="C51" s="77">
        <v>3</v>
      </c>
      <c r="D51" s="59">
        <v>1994641.0461806764</v>
      </c>
      <c r="E51" s="59">
        <v>551773.91530874895</v>
      </c>
      <c r="F51" s="59">
        <f t="shared" si="0"/>
        <v>679561.08304836345</v>
      </c>
      <c r="G51" s="60">
        <v>322955.30137959064</v>
      </c>
      <c r="H51" s="60">
        <v>338537.04570608243</v>
      </c>
      <c r="I51" s="60">
        <v>18068.735962690302</v>
      </c>
      <c r="J51" s="59">
        <v>619031.96446257993</v>
      </c>
      <c r="K51" s="59">
        <v>335532.70627989696</v>
      </c>
      <c r="L51" s="61">
        <v>480023.50974950782</v>
      </c>
      <c r="M51" s="61">
        <f t="shared" si="1"/>
        <v>3989498.8124699802</v>
      </c>
      <c r="N51" s="67"/>
      <c r="O51" s="56"/>
      <c r="Q51" s="92"/>
    </row>
    <row r="52" spans="2:17" ht="24.75" thickBot="1" x14ac:dyDescent="0.65">
      <c r="B52" s="90"/>
      <c r="C52" s="91">
        <v>4</v>
      </c>
      <c r="D52" s="70">
        <v>2049337.7748782656</v>
      </c>
      <c r="E52" s="70">
        <v>610412.61075155309</v>
      </c>
      <c r="F52" s="70">
        <f t="shared" si="0"/>
        <v>829671.82955723687</v>
      </c>
      <c r="G52" s="71">
        <v>364038.00898109964</v>
      </c>
      <c r="H52" s="71">
        <v>444679.42321727483</v>
      </c>
      <c r="I52" s="71">
        <v>20954.397358862319</v>
      </c>
      <c r="J52" s="70">
        <v>646820.92887077341</v>
      </c>
      <c r="K52" s="70">
        <v>372436.04791477992</v>
      </c>
      <c r="L52" s="72">
        <v>45651.715911105333</v>
      </c>
      <c r="M52" s="72">
        <f t="shared" si="1"/>
        <v>3809458.8120541545</v>
      </c>
      <c r="N52" s="73"/>
      <c r="O52" s="56"/>
      <c r="Q52" s="92"/>
    </row>
    <row r="53" spans="2:17" ht="21" x14ac:dyDescent="0.55000000000000004">
      <c r="B53" s="16"/>
      <c r="C53" s="16"/>
      <c r="Q53" s="92"/>
    </row>
    <row r="54" spans="2:17" ht="21" x14ac:dyDescent="0.55000000000000004">
      <c r="B54" s="16"/>
      <c r="C54" s="16"/>
      <c r="Q54" s="92"/>
    </row>
    <row r="55" spans="2:17" ht="21" x14ac:dyDescent="0.55000000000000004">
      <c r="B55" s="16"/>
      <c r="C55" s="16"/>
      <c r="Q55" s="92"/>
    </row>
    <row r="56" spans="2:17" ht="21" x14ac:dyDescent="0.55000000000000004">
      <c r="B56" s="16"/>
      <c r="C56" s="16"/>
      <c r="Q56" s="92"/>
    </row>
    <row r="57" spans="2:17" ht="21" x14ac:dyDescent="0.55000000000000004">
      <c r="B57" s="16"/>
      <c r="C57" s="16"/>
      <c r="Q57" s="92"/>
    </row>
    <row r="58" spans="2:17" ht="21" x14ac:dyDescent="0.55000000000000004">
      <c r="B58" s="16"/>
      <c r="C58" s="16"/>
      <c r="Q58" s="92"/>
    </row>
    <row r="59" spans="2:17" ht="21" x14ac:dyDescent="0.55000000000000004">
      <c r="B59" s="16"/>
      <c r="C59" s="16"/>
      <c r="Q59" s="92"/>
    </row>
    <row r="60" spans="2:17" ht="21" x14ac:dyDescent="0.55000000000000004">
      <c r="B60" s="16"/>
      <c r="C60" s="16"/>
      <c r="Q60" s="92"/>
    </row>
    <row r="61" spans="2:17" ht="21" x14ac:dyDescent="0.55000000000000004">
      <c r="B61" s="16"/>
      <c r="C61" s="16"/>
      <c r="Q61" s="92"/>
    </row>
    <row r="62" spans="2:17" ht="21" x14ac:dyDescent="0.55000000000000004">
      <c r="B62" s="16"/>
      <c r="C62" s="16"/>
      <c r="Q62" s="92"/>
    </row>
    <row r="63" spans="2:17" ht="21" x14ac:dyDescent="0.55000000000000004">
      <c r="B63" s="16"/>
      <c r="C63" s="16"/>
      <c r="Q63" s="92"/>
    </row>
    <row r="64" spans="2:17" ht="21" x14ac:dyDescent="0.55000000000000004">
      <c r="B64" s="16"/>
      <c r="C64" s="16"/>
      <c r="Q64" s="92"/>
    </row>
    <row r="65" spans="2:17" ht="21" x14ac:dyDescent="0.55000000000000004">
      <c r="B65" s="16"/>
      <c r="C65" s="16"/>
      <c r="Q65" s="92"/>
    </row>
    <row r="66" spans="2:17" ht="21" x14ac:dyDescent="0.55000000000000004">
      <c r="B66" s="16"/>
      <c r="C66" s="16"/>
      <c r="Q66" s="92"/>
    </row>
    <row r="67" spans="2:17" ht="21" x14ac:dyDescent="0.55000000000000004">
      <c r="B67" s="16"/>
      <c r="C67" s="16"/>
      <c r="Q67" s="92"/>
    </row>
    <row r="68" spans="2:17" ht="21" x14ac:dyDescent="0.55000000000000004">
      <c r="B68" s="16"/>
      <c r="C68" s="16"/>
      <c r="Q68" s="92"/>
    </row>
    <row r="69" spans="2:17" ht="21" x14ac:dyDescent="0.55000000000000004">
      <c r="B69" s="16"/>
      <c r="C69" s="16"/>
      <c r="Q69" s="92"/>
    </row>
    <row r="70" spans="2:17" ht="21" x14ac:dyDescent="0.55000000000000004">
      <c r="B70" s="16"/>
      <c r="C70" s="16"/>
      <c r="Q70" s="92"/>
    </row>
    <row r="71" spans="2:17" ht="21" x14ac:dyDescent="0.55000000000000004">
      <c r="B71" s="16"/>
      <c r="C71" s="16"/>
      <c r="Q71" s="92"/>
    </row>
    <row r="72" spans="2:17" ht="21" x14ac:dyDescent="0.55000000000000004">
      <c r="B72" s="16"/>
      <c r="C72" s="16"/>
      <c r="Q72" s="92"/>
    </row>
    <row r="73" spans="2:17" ht="21" x14ac:dyDescent="0.55000000000000004">
      <c r="B73" s="16"/>
      <c r="C73" s="16"/>
      <c r="Q73" s="92"/>
    </row>
    <row r="74" spans="2:17" ht="21" x14ac:dyDescent="0.55000000000000004">
      <c r="B74" s="16"/>
      <c r="C74" s="16"/>
      <c r="Q74" s="92"/>
    </row>
    <row r="75" spans="2:17" x14ac:dyDescent="0.4">
      <c r="B75" s="16"/>
      <c r="C75" s="16"/>
    </row>
    <row r="76" spans="2:17" x14ac:dyDescent="0.4">
      <c r="B76" s="16"/>
      <c r="C76" s="16"/>
    </row>
    <row r="77" spans="2:17" x14ac:dyDescent="0.4">
      <c r="B77" s="16"/>
      <c r="C77" s="16"/>
    </row>
    <row r="78" spans="2:17" x14ac:dyDescent="0.4">
      <c r="B78" s="16"/>
      <c r="C78" s="16"/>
    </row>
    <row r="79" spans="2:17" x14ac:dyDescent="0.4">
      <c r="B79" s="16"/>
      <c r="C79" s="16"/>
    </row>
    <row r="80" spans="2:17" x14ac:dyDescent="0.4">
      <c r="B80" s="16"/>
      <c r="C80" s="16"/>
    </row>
    <row r="81" s="16" customFormat="1" x14ac:dyDescent="0.4"/>
    <row r="82" s="16" customFormat="1" x14ac:dyDescent="0.4"/>
    <row r="83" s="16" customFormat="1" x14ac:dyDescent="0.4"/>
    <row r="84" s="16" customFormat="1" x14ac:dyDescent="0.4"/>
    <row r="85" s="16" customFormat="1" x14ac:dyDescent="0.4"/>
    <row r="86" s="16" customFormat="1" x14ac:dyDescent="0.4"/>
    <row r="87" s="16" customFormat="1" x14ac:dyDescent="0.4"/>
    <row r="88" s="16" customFormat="1" x14ac:dyDescent="0.4"/>
    <row r="89" s="16" customFormat="1" x14ac:dyDescent="0.4"/>
    <row r="90" s="16" customFormat="1" x14ac:dyDescent="0.4"/>
    <row r="91" s="16" customFormat="1" x14ac:dyDescent="0.4"/>
    <row r="92" s="16" customFormat="1" x14ac:dyDescent="0.4"/>
    <row r="93" s="16" customFormat="1" x14ac:dyDescent="0.4"/>
    <row r="94" s="16" customFormat="1" x14ac:dyDescent="0.4"/>
    <row r="95" s="16" customFormat="1" x14ac:dyDescent="0.4"/>
    <row r="96" s="16" customFormat="1" x14ac:dyDescent="0.4"/>
    <row r="97" s="16" customFormat="1" x14ac:dyDescent="0.4"/>
    <row r="98" s="16" customFormat="1" x14ac:dyDescent="0.4"/>
    <row r="99" s="16" customFormat="1" x14ac:dyDescent="0.4"/>
    <row r="100" s="16" customFormat="1" x14ac:dyDescent="0.4"/>
    <row r="101" s="16" customFormat="1" x14ac:dyDescent="0.4"/>
    <row r="102" s="16" customFormat="1" x14ac:dyDescent="0.4"/>
    <row r="103" s="16" customFormat="1" x14ac:dyDescent="0.4"/>
    <row r="104" s="16" customFormat="1" x14ac:dyDescent="0.4"/>
    <row r="105" s="16" customFormat="1" x14ac:dyDescent="0.4"/>
    <row r="106" s="16" customFormat="1" x14ac:dyDescent="0.4"/>
    <row r="107" s="16" customFormat="1" x14ac:dyDescent="0.4"/>
    <row r="108" s="16" customFormat="1" x14ac:dyDescent="0.4"/>
    <row r="109" s="16" customFormat="1" x14ac:dyDescent="0.4"/>
    <row r="110" s="16" customFormat="1" x14ac:dyDescent="0.4"/>
    <row r="111" s="16" customFormat="1" x14ac:dyDescent="0.4"/>
    <row r="112" s="16" customFormat="1" x14ac:dyDescent="0.4"/>
    <row r="113" s="16" customFormat="1" x14ac:dyDescent="0.4"/>
    <row r="114" s="16" customFormat="1" x14ac:dyDescent="0.4"/>
    <row r="115" s="16" customFormat="1" x14ac:dyDescent="0.4"/>
    <row r="116" s="16" customFormat="1" x14ac:dyDescent="0.4"/>
    <row r="117" s="16" customFormat="1" x14ac:dyDescent="0.4"/>
    <row r="118" s="16" customFormat="1" x14ac:dyDescent="0.4"/>
    <row r="119" s="16" customFormat="1" x14ac:dyDescent="0.4"/>
    <row r="120" s="16" customFormat="1" x14ac:dyDescent="0.4"/>
    <row r="121" s="16" customFormat="1" x14ac:dyDescent="0.4"/>
    <row r="122" s="16" customFormat="1" x14ac:dyDescent="0.4"/>
    <row r="123" s="16" customFormat="1" x14ac:dyDescent="0.4"/>
    <row r="124" s="16" customFormat="1" x14ac:dyDescent="0.4"/>
    <row r="125" s="16" customFormat="1" x14ac:dyDescent="0.4"/>
    <row r="126" s="16" customFormat="1" x14ac:dyDescent="0.4"/>
    <row r="127" s="16" customFormat="1" x14ac:dyDescent="0.4"/>
    <row r="128" s="16" customFormat="1" x14ac:dyDescent="0.4"/>
    <row r="129" s="16" customFormat="1" x14ac:dyDescent="0.4"/>
    <row r="130" s="16" customFormat="1" x14ac:dyDescent="0.4"/>
    <row r="131" s="16" customFormat="1" x14ac:dyDescent="0.4"/>
    <row r="132" s="16" customFormat="1" x14ac:dyDescent="0.4"/>
    <row r="133" s="16" customFormat="1" x14ac:dyDescent="0.4"/>
    <row r="134" s="16" customFormat="1" x14ac:dyDescent="0.4"/>
    <row r="135" s="16" customFormat="1" x14ac:dyDescent="0.4"/>
    <row r="136" s="16" customFormat="1" x14ac:dyDescent="0.4"/>
    <row r="137" s="16" customFormat="1" x14ac:dyDescent="0.4"/>
    <row r="138" s="16" customFormat="1" x14ac:dyDescent="0.4"/>
    <row r="139" s="16" customFormat="1" x14ac:dyDescent="0.4"/>
    <row r="140" s="16" customFormat="1" x14ac:dyDescent="0.4"/>
    <row r="141" s="16" customFormat="1" x14ac:dyDescent="0.4"/>
    <row r="142" s="16" customFormat="1" x14ac:dyDescent="0.4"/>
    <row r="143" s="16" customFormat="1" x14ac:dyDescent="0.4"/>
    <row r="144" s="16" customFormat="1" x14ac:dyDescent="0.4"/>
    <row r="145" s="16" customFormat="1" x14ac:dyDescent="0.4"/>
    <row r="146" s="16" customFormat="1" x14ac:dyDescent="0.4"/>
    <row r="147" s="16" customFormat="1" x14ac:dyDescent="0.4"/>
    <row r="148" s="16" customFormat="1" x14ac:dyDescent="0.4"/>
    <row r="149" s="16" customFormat="1" x14ac:dyDescent="0.4"/>
    <row r="150" s="16" customFormat="1" x14ac:dyDescent="0.4"/>
    <row r="151" s="16" customFormat="1" x14ac:dyDescent="0.4"/>
    <row r="152" s="16" customFormat="1" x14ac:dyDescent="0.4"/>
    <row r="153" s="16" customFormat="1" x14ac:dyDescent="0.4"/>
    <row r="154" s="16" customFormat="1" x14ac:dyDescent="0.4"/>
    <row r="155" s="16" customFormat="1" x14ac:dyDescent="0.4"/>
    <row r="156" s="16" customFormat="1" x14ac:dyDescent="0.4"/>
    <row r="157" s="16" customFormat="1" x14ac:dyDescent="0.4"/>
    <row r="158" s="16" customFormat="1" x14ac:dyDescent="0.4"/>
    <row r="159" s="16" customFormat="1" x14ac:dyDescent="0.4"/>
  </sheetData>
  <mergeCells count="1">
    <mergeCell ref="B2:N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2"/>
  <sheetViews>
    <sheetView rightToLeft="1" zoomScale="55" zoomScaleNormal="55" workbookViewId="0">
      <pane xSplit="3" ySplit="4" topLeftCell="D35" activePane="bottomRight" state="frozen"/>
      <selection pane="topRight" activeCell="D1" sqref="D1"/>
      <selection pane="bottomLeft" activeCell="A5" sqref="A5"/>
      <selection pane="bottomRight"/>
    </sheetView>
  </sheetViews>
  <sheetFormatPr defaultRowHeight="24" x14ac:dyDescent="0.6"/>
  <cols>
    <col min="1" max="1" width="4.7109375" style="16" customWidth="1"/>
    <col min="2" max="2" width="9.28515625" style="16" customWidth="1"/>
    <col min="3" max="3" width="7.85546875" style="16" customWidth="1"/>
    <col min="4" max="4" width="16.7109375" style="16" bestFit="1" customWidth="1"/>
    <col min="5" max="5" width="12.42578125" style="16" customWidth="1"/>
    <col min="6" max="6" width="19.140625" style="16" customWidth="1"/>
    <col min="7" max="7" width="13.85546875" style="16" customWidth="1"/>
    <col min="8" max="8" width="19.140625" style="16" customWidth="1"/>
    <col min="9" max="9" width="19" style="16" customWidth="1"/>
    <col min="10" max="10" width="15.7109375" style="16" customWidth="1"/>
    <col min="11" max="11" width="10.85546875" style="16" customWidth="1"/>
    <col min="12" max="12" width="12" style="16" bestFit="1" customWidth="1"/>
    <col min="13" max="13" width="19.28515625" style="16" customWidth="1"/>
    <col min="14" max="14" width="20.42578125" style="16" bestFit="1" customWidth="1"/>
    <col min="15" max="15" width="12.42578125" style="16" customWidth="1"/>
    <col min="16" max="16" width="13" style="16" customWidth="1"/>
    <col min="17" max="17" width="11.5703125" style="16" customWidth="1"/>
    <col min="18" max="18" width="9.85546875" style="16" customWidth="1"/>
    <col min="19" max="19" width="14" style="16" customWidth="1"/>
    <col min="20" max="20" width="14.42578125" style="16" customWidth="1"/>
    <col min="21" max="21" width="12.140625" style="16" customWidth="1"/>
    <col min="22" max="22" width="12.42578125" style="16" customWidth="1"/>
    <col min="23" max="23" width="13.85546875" style="16" bestFit="1" customWidth="1"/>
    <col min="24" max="24" width="14.7109375" style="16" customWidth="1"/>
    <col min="25" max="25" width="15.42578125" style="16" bestFit="1" customWidth="1"/>
    <col min="26" max="26" width="17.85546875" style="16" bestFit="1" customWidth="1"/>
    <col min="27" max="27" width="17.85546875" style="16" customWidth="1"/>
    <col min="28" max="28" width="14.85546875" style="16" bestFit="1" customWidth="1"/>
    <col min="29" max="29" width="15.5703125" style="17" bestFit="1" customWidth="1"/>
    <col min="30" max="33" width="9.140625" style="16"/>
    <col min="34" max="34" width="9.140625" style="16" customWidth="1"/>
    <col min="35" max="16384" width="9.140625" style="16"/>
  </cols>
  <sheetData>
    <row r="1" spans="1:45" ht="24.75" thickBot="1" x14ac:dyDescent="0.65"/>
    <row r="2" spans="1:45" ht="30" customHeight="1" thickBot="1" x14ac:dyDescent="0.7">
      <c r="B2" s="44"/>
      <c r="C2" s="45"/>
      <c r="D2" s="117" t="s">
        <v>6</v>
      </c>
      <c r="E2" s="117"/>
      <c r="F2" s="117"/>
      <c r="G2" s="117"/>
      <c r="H2" s="117"/>
      <c r="I2" s="1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45" ht="26.25" thickBot="1" x14ac:dyDescent="0.75">
      <c r="B3" s="43" t="s">
        <v>27</v>
      </c>
      <c r="C3" s="84"/>
      <c r="D3" s="19"/>
      <c r="E3" s="19"/>
      <c r="F3" s="20"/>
      <c r="G3" s="19"/>
      <c r="H3" s="19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45" ht="69.75" customHeight="1" x14ac:dyDescent="0.6">
      <c r="B4" s="21" t="s">
        <v>0</v>
      </c>
      <c r="C4" s="22" t="s">
        <v>1</v>
      </c>
      <c r="D4" s="23" t="s">
        <v>28</v>
      </c>
      <c r="E4" s="24" t="s">
        <v>29</v>
      </c>
      <c r="F4" s="23" t="s">
        <v>8</v>
      </c>
      <c r="G4" s="24" t="s">
        <v>4</v>
      </c>
      <c r="H4" s="23" t="s">
        <v>5</v>
      </c>
      <c r="I4" s="25" t="s">
        <v>9</v>
      </c>
      <c r="AB4" s="17"/>
      <c r="AC4" s="16"/>
    </row>
    <row r="5" spans="1:45" x14ac:dyDescent="0.6">
      <c r="A5" s="26"/>
      <c r="B5" s="27">
        <v>1390</v>
      </c>
      <c r="C5" s="28">
        <v>1</v>
      </c>
      <c r="D5" s="35">
        <v>72294.555806743301</v>
      </c>
      <c r="E5" s="35">
        <v>393195.08180214377</v>
      </c>
      <c r="F5" s="35">
        <v>421168.05182164005</v>
      </c>
      <c r="G5" s="35">
        <v>769735.0419916336</v>
      </c>
      <c r="H5" s="35">
        <f>+D5+E5+F5+G5</f>
        <v>1656392.7314221608</v>
      </c>
      <c r="I5" s="36">
        <f>SUM(H5:H8)</f>
        <v>6868284.1561999787</v>
      </c>
      <c r="J5" s="93"/>
      <c r="K5" s="93"/>
      <c r="L5" s="95"/>
      <c r="AB5" s="29"/>
      <c r="AC5" s="30"/>
    </row>
    <row r="6" spans="1:45" x14ac:dyDescent="0.6">
      <c r="A6" s="26"/>
      <c r="B6" s="27"/>
      <c r="C6" s="28">
        <v>2</v>
      </c>
      <c r="D6" s="35">
        <v>71178.208373339017</v>
      </c>
      <c r="E6" s="35">
        <v>368264.72509914578</v>
      </c>
      <c r="F6" s="35">
        <v>429451.89566297969</v>
      </c>
      <c r="G6" s="35">
        <v>833569.91271208203</v>
      </c>
      <c r="H6" s="35">
        <f t="shared" ref="H6:H44" si="0">+D6+E6+F6+G6</f>
        <v>1702464.7418475465</v>
      </c>
      <c r="I6" s="36"/>
      <c r="J6" s="93"/>
      <c r="K6" s="93"/>
      <c r="AB6" s="17"/>
      <c r="AC6" s="16"/>
    </row>
    <row r="7" spans="1:45" x14ac:dyDescent="0.6">
      <c r="A7" s="26"/>
      <c r="B7" s="27"/>
      <c r="C7" s="28">
        <v>3</v>
      </c>
      <c r="D7" s="35">
        <v>78645.193758315159</v>
      </c>
      <c r="E7" s="35">
        <v>332508.45475700579</v>
      </c>
      <c r="F7" s="35">
        <v>444525.94288737478</v>
      </c>
      <c r="G7" s="35">
        <v>848369.41854847979</v>
      </c>
      <c r="H7" s="35">
        <f t="shared" si="0"/>
        <v>1704049.0099511757</v>
      </c>
      <c r="I7" s="36"/>
      <c r="J7" s="93"/>
      <c r="K7" s="93"/>
      <c r="AB7" s="17"/>
      <c r="AC7" s="16"/>
    </row>
    <row r="8" spans="1:45" x14ac:dyDescent="0.6">
      <c r="A8" s="26"/>
      <c r="B8" s="27"/>
      <c r="C8" s="28">
        <v>4</v>
      </c>
      <c r="D8" s="35">
        <v>98002.361899815573</v>
      </c>
      <c r="E8" s="35">
        <v>319625.40564811928</v>
      </c>
      <c r="F8" s="35">
        <v>479438.92652029288</v>
      </c>
      <c r="G8" s="35">
        <v>908310.97891086817</v>
      </c>
      <c r="H8" s="35">
        <f t="shared" si="0"/>
        <v>1805377.672979096</v>
      </c>
      <c r="I8" s="36"/>
      <c r="J8" s="93"/>
      <c r="K8" s="93"/>
      <c r="AB8" s="17"/>
      <c r="AC8" s="16"/>
    </row>
    <row r="9" spans="1:45" x14ac:dyDescent="0.6">
      <c r="A9" s="26"/>
      <c r="B9" s="27">
        <f>+B5+1</f>
        <v>1391</v>
      </c>
      <c r="C9" s="28">
        <v>1</v>
      </c>
      <c r="D9" s="35">
        <v>102717.49755860175</v>
      </c>
      <c r="E9" s="35">
        <v>258490.15760210346</v>
      </c>
      <c r="F9" s="35">
        <v>499065.14478288731</v>
      </c>
      <c r="G9" s="35">
        <v>856116.763731724</v>
      </c>
      <c r="H9" s="35">
        <f t="shared" si="0"/>
        <v>1716389.5636753165</v>
      </c>
      <c r="I9" s="36">
        <f>SUM(H9:H12)</f>
        <v>7842003.3067291351</v>
      </c>
      <c r="J9" s="93"/>
      <c r="K9" s="93"/>
      <c r="L9" s="95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29"/>
      <c r="AC9" s="30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x14ac:dyDescent="0.6">
      <c r="A10" s="26"/>
      <c r="B10" s="27"/>
      <c r="C10" s="28">
        <v>2</v>
      </c>
      <c r="D10" s="35">
        <v>127722.13384474858</v>
      </c>
      <c r="E10" s="35">
        <v>221672.24858827147</v>
      </c>
      <c r="F10" s="35">
        <v>525968.41696895275</v>
      </c>
      <c r="G10" s="35">
        <v>946419.15614330419</v>
      </c>
      <c r="H10" s="35">
        <f t="shared" si="0"/>
        <v>1821781.9555452769</v>
      </c>
      <c r="I10" s="36"/>
      <c r="J10" s="93"/>
      <c r="K10" s="93"/>
      <c r="AB10" s="33"/>
      <c r="AC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x14ac:dyDescent="0.6">
      <c r="A11" s="26"/>
      <c r="B11" s="27"/>
      <c r="C11" s="28">
        <v>3</v>
      </c>
      <c r="D11" s="35">
        <v>141052.4079166156</v>
      </c>
      <c r="E11" s="35">
        <v>257900.56162291931</v>
      </c>
      <c r="F11" s="35">
        <v>597443.79066800908</v>
      </c>
      <c r="G11" s="35">
        <v>1055247.9432277509</v>
      </c>
      <c r="H11" s="35">
        <f t="shared" si="0"/>
        <v>2051644.7034352948</v>
      </c>
      <c r="I11" s="36"/>
      <c r="J11" s="93"/>
      <c r="K11" s="93"/>
      <c r="AB11" s="33"/>
      <c r="AC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x14ac:dyDescent="0.6">
      <c r="A12" s="26"/>
      <c r="B12" s="27"/>
      <c r="C12" s="28">
        <v>4</v>
      </c>
      <c r="D12" s="35">
        <v>165172.15182591308</v>
      </c>
      <c r="E12" s="35">
        <v>288052.51439801685</v>
      </c>
      <c r="F12" s="35">
        <v>675026.24512656033</v>
      </c>
      <c r="G12" s="35">
        <v>1123936.1727227562</v>
      </c>
      <c r="H12" s="35">
        <f t="shared" si="0"/>
        <v>2252187.0840732465</v>
      </c>
      <c r="I12" s="36"/>
      <c r="J12" s="93"/>
      <c r="K12" s="93"/>
      <c r="AB12" s="33"/>
      <c r="AC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x14ac:dyDescent="0.6">
      <c r="A13" s="26"/>
      <c r="B13" s="27">
        <f>+B9+1</f>
        <v>1392</v>
      </c>
      <c r="C13" s="28">
        <v>1</v>
      </c>
      <c r="D13" s="35">
        <v>182311.87209545355</v>
      </c>
      <c r="E13" s="35">
        <v>352731.64440297091</v>
      </c>
      <c r="F13" s="35">
        <v>704421.67123480409</v>
      </c>
      <c r="G13" s="35">
        <v>1185320.62644294</v>
      </c>
      <c r="H13" s="35">
        <f t="shared" si="0"/>
        <v>2424785.8141761683</v>
      </c>
      <c r="I13" s="36">
        <f>SUM(H13:H16)</f>
        <v>10549459.434529213</v>
      </c>
      <c r="J13" s="93"/>
      <c r="K13" s="93"/>
      <c r="L13" s="95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29"/>
      <c r="AC13" s="30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x14ac:dyDescent="0.6">
      <c r="A14" s="26"/>
      <c r="B14" s="27"/>
      <c r="C14" s="28">
        <v>2</v>
      </c>
      <c r="D14" s="35">
        <v>230164.34810490347</v>
      </c>
      <c r="E14" s="35">
        <v>400333.37899316172</v>
      </c>
      <c r="F14" s="35">
        <v>700991.84106196079</v>
      </c>
      <c r="G14" s="35">
        <v>1231719.5674281151</v>
      </c>
      <c r="H14" s="35">
        <f t="shared" si="0"/>
        <v>2563209.1355881412</v>
      </c>
      <c r="I14" s="36"/>
      <c r="J14" s="93"/>
      <c r="K14" s="93"/>
      <c r="AB14" s="33"/>
      <c r="AC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x14ac:dyDescent="0.6">
      <c r="A15" s="26"/>
      <c r="B15" s="27"/>
      <c r="C15" s="28">
        <v>3</v>
      </c>
      <c r="D15" s="35">
        <v>255151.09388046246</v>
      </c>
      <c r="E15" s="35">
        <v>448236.2752360325</v>
      </c>
      <c r="F15" s="35">
        <v>707477.79919497308</v>
      </c>
      <c r="G15" s="35">
        <v>1301050.280809463</v>
      </c>
      <c r="H15" s="35">
        <f t="shared" si="0"/>
        <v>2711915.4491209309</v>
      </c>
      <c r="I15" s="36"/>
      <c r="J15" s="93"/>
      <c r="K15" s="93"/>
      <c r="AB15" s="33"/>
      <c r="AC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x14ac:dyDescent="0.6">
      <c r="A16" s="26"/>
      <c r="B16" s="27"/>
      <c r="C16" s="28">
        <v>4</v>
      </c>
      <c r="D16" s="35">
        <v>265584.14686344052</v>
      </c>
      <c r="E16" s="35">
        <v>514895.25432777934</v>
      </c>
      <c r="F16" s="35">
        <v>720443.85411236377</v>
      </c>
      <c r="G16" s="35">
        <v>1348625.7803403889</v>
      </c>
      <c r="H16" s="35">
        <f t="shared" si="0"/>
        <v>2849549.0356439725</v>
      </c>
      <c r="I16" s="36"/>
      <c r="J16" s="93"/>
      <c r="K16" s="93"/>
      <c r="AB16" s="33"/>
      <c r="AC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x14ac:dyDescent="0.6">
      <c r="A17" s="26"/>
      <c r="B17" s="27">
        <f>+B13+1</f>
        <v>1393</v>
      </c>
      <c r="C17" s="28">
        <v>1</v>
      </c>
      <c r="D17" s="35">
        <v>284521.183719997</v>
      </c>
      <c r="E17" s="35">
        <v>453094.03927041637</v>
      </c>
      <c r="F17" s="35">
        <v>808826.91898113396</v>
      </c>
      <c r="G17" s="35">
        <v>1460169.9697730765</v>
      </c>
      <c r="H17" s="35">
        <f t="shared" si="0"/>
        <v>3006612.1117446236</v>
      </c>
      <c r="I17" s="36">
        <f>SUM(H17:H20)</f>
        <v>12004998.609803623</v>
      </c>
      <c r="J17" s="93"/>
      <c r="K17" s="93"/>
      <c r="L17" s="95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29"/>
      <c r="AC17" s="30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x14ac:dyDescent="0.6">
      <c r="A18" s="26"/>
      <c r="B18" s="27"/>
      <c r="C18" s="28">
        <v>2</v>
      </c>
      <c r="D18" s="35">
        <v>281569.7624218319</v>
      </c>
      <c r="E18" s="35">
        <v>458970.25451581186</v>
      </c>
      <c r="F18" s="35">
        <v>825264.88363431662</v>
      </c>
      <c r="G18" s="35">
        <v>1493927.2729860172</v>
      </c>
      <c r="H18" s="35">
        <f t="shared" si="0"/>
        <v>3059732.1735579777</v>
      </c>
      <c r="I18" s="36"/>
      <c r="J18" s="93"/>
      <c r="K18" s="93"/>
      <c r="AB18" s="33"/>
      <c r="AC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x14ac:dyDescent="0.6">
      <c r="A19" s="26"/>
      <c r="B19" s="27"/>
      <c r="C19" s="28">
        <v>3</v>
      </c>
      <c r="D19" s="35">
        <v>283599.07409274956</v>
      </c>
      <c r="E19" s="35">
        <v>395527.25260705606</v>
      </c>
      <c r="F19" s="35">
        <v>817403.65140092513</v>
      </c>
      <c r="G19" s="35">
        <v>1541770.3723150438</v>
      </c>
      <c r="H19" s="35">
        <f t="shared" si="0"/>
        <v>3038300.3504157746</v>
      </c>
      <c r="I19" s="36"/>
      <c r="J19" s="93"/>
      <c r="K19" s="93"/>
      <c r="AB19" s="33"/>
      <c r="AC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x14ac:dyDescent="0.6">
      <c r="A20" s="26"/>
      <c r="B20" s="27"/>
      <c r="C20" s="28">
        <v>4</v>
      </c>
      <c r="D20" s="35">
        <v>299608.43627535668</v>
      </c>
      <c r="E20" s="35">
        <v>293972.14542027196</v>
      </c>
      <c r="F20" s="35">
        <v>754245.49204572174</v>
      </c>
      <c r="G20" s="35">
        <v>1552527.9003438973</v>
      </c>
      <c r="H20" s="35">
        <f t="shared" si="0"/>
        <v>2900353.9740852476</v>
      </c>
      <c r="I20" s="36"/>
      <c r="J20" s="93"/>
      <c r="K20" s="93"/>
      <c r="AB20" s="33"/>
      <c r="AC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x14ac:dyDescent="0.6">
      <c r="A21" s="26"/>
      <c r="B21" s="27">
        <f>+B17+1</f>
        <v>1394</v>
      </c>
      <c r="C21" s="28">
        <v>1</v>
      </c>
      <c r="D21" s="35">
        <v>320540.80840498698</v>
      </c>
      <c r="E21" s="35">
        <v>286375.66490368772</v>
      </c>
      <c r="F21" s="35">
        <v>737560.63586797682</v>
      </c>
      <c r="G21" s="35">
        <v>1629872.8068613189</v>
      </c>
      <c r="H21" s="35">
        <f t="shared" si="0"/>
        <v>2974349.9160379702</v>
      </c>
      <c r="I21" s="36">
        <f>SUM(H21:H24)</f>
        <v>11795034.944436079</v>
      </c>
      <c r="J21" s="93"/>
      <c r="K21" s="93"/>
      <c r="L21" s="95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29"/>
      <c r="AC21" s="30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x14ac:dyDescent="0.6">
      <c r="A22" s="26"/>
      <c r="B22" s="27"/>
      <c r="C22" s="28">
        <v>2</v>
      </c>
      <c r="D22" s="35">
        <v>286968.93153412099</v>
      </c>
      <c r="E22" s="35">
        <v>264564.08441257098</v>
      </c>
      <c r="F22" s="35">
        <v>719328.9017422708</v>
      </c>
      <c r="G22" s="35">
        <v>1618878.509826028</v>
      </c>
      <c r="H22" s="35">
        <f t="shared" si="0"/>
        <v>2889740.4275149908</v>
      </c>
      <c r="I22" s="36"/>
      <c r="J22" s="93"/>
      <c r="K22" s="93"/>
      <c r="AB22" s="33"/>
      <c r="AC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x14ac:dyDescent="0.6">
      <c r="A23" s="26"/>
      <c r="B23" s="27"/>
      <c r="C23" s="28">
        <v>3</v>
      </c>
      <c r="D23" s="35">
        <v>286826.44653252402</v>
      </c>
      <c r="E23" s="35">
        <v>261570.34421849114</v>
      </c>
      <c r="F23" s="35">
        <v>691976.79281760193</v>
      </c>
      <c r="G23" s="35">
        <v>1657786.1303806566</v>
      </c>
      <c r="H23" s="35">
        <f t="shared" si="0"/>
        <v>2898159.7139492738</v>
      </c>
      <c r="I23" s="36"/>
      <c r="J23" s="93"/>
      <c r="K23" s="93"/>
      <c r="AB23" s="33"/>
      <c r="AC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x14ac:dyDescent="0.6">
      <c r="A24" s="26"/>
      <c r="B24" s="27"/>
      <c r="C24" s="28">
        <v>4</v>
      </c>
      <c r="D24" s="35">
        <v>327140.15666741948</v>
      </c>
      <c r="E24" s="35">
        <v>262291.86187989503</v>
      </c>
      <c r="F24" s="35">
        <v>670726.83742389583</v>
      </c>
      <c r="G24" s="35">
        <v>1772626.0309626341</v>
      </c>
      <c r="H24" s="35">
        <f t="shared" si="0"/>
        <v>3032784.8869338445</v>
      </c>
      <c r="I24" s="36"/>
      <c r="J24" s="93"/>
      <c r="K24" s="93"/>
      <c r="AB24" s="33"/>
      <c r="AC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x14ac:dyDescent="0.6">
      <c r="A25" s="26"/>
      <c r="B25" s="27">
        <f>+B21+1</f>
        <v>1395</v>
      </c>
      <c r="C25" s="28">
        <v>1</v>
      </c>
      <c r="D25" s="35">
        <v>361712.47124758415</v>
      </c>
      <c r="E25" s="35">
        <v>411726.78676448972</v>
      </c>
      <c r="F25" s="35">
        <v>708588.54313478956</v>
      </c>
      <c r="G25" s="35">
        <v>1753514.008437664</v>
      </c>
      <c r="H25" s="35">
        <f t="shared" si="0"/>
        <v>3235541.8095845273</v>
      </c>
      <c r="I25" s="36">
        <f>SUM(H25:H28)</f>
        <v>13929695.321541198</v>
      </c>
      <c r="J25" s="93"/>
      <c r="K25" s="93"/>
      <c r="L25" s="95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29"/>
      <c r="AC25" s="30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x14ac:dyDescent="0.6">
      <c r="A26" s="26"/>
      <c r="B26" s="27"/>
      <c r="C26" s="28">
        <v>2</v>
      </c>
      <c r="D26" s="35">
        <v>359103.64888819522</v>
      </c>
      <c r="E26" s="35">
        <v>457340.30866160867</v>
      </c>
      <c r="F26" s="35">
        <v>748148.18978099292</v>
      </c>
      <c r="G26" s="35">
        <v>1887264.8746322514</v>
      </c>
      <c r="H26" s="35">
        <f t="shared" si="0"/>
        <v>3451857.0219630483</v>
      </c>
      <c r="I26" s="36"/>
      <c r="J26" s="93"/>
      <c r="K26" s="93"/>
      <c r="AB26" s="33"/>
      <c r="AC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x14ac:dyDescent="0.6">
      <c r="A27" s="26"/>
      <c r="B27" s="27"/>
      <c r="C27" s="28">
        <v>3</v>
      </c>
      <c r="D27" s="35">
        <v>337602.87224681402</v>
      </c>
      <c r="E27" s="35">
        <v>495563.6749606533</v>
      </c>
      <c r="F27" s="35">
        <v>746656.173529119</v>
      </c>
      <c r="G27" s="35">
        <v>1916906.0983873568</v>
      </c>
      <c r="H27" s="35">
        <f t="shared" si="0"/>
        <v>3496728.8191239433</v>
      </c>
      <c r="I27" s="36"/>
      <c r="J27" s="93"/>
      <c r="K27" s="93"/>
      <c r="AB27" s="33"/>
      <c r="AC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x14ac:dyDescent="0.6">
      <c r="A28" s="26"/>
      <c r="B28" s="27"/>
      <c r="C28" s="28">
        <v>4</v>
      </c>
      <c r="D28" s="35">
        <v>351407.457068294</v>
      </c>
      <c r="E28" s="35">
        <v>496292.47702023305</v>
      </c>
      <c r="F28" s="35">
        <v>887660.51674465567</v>
      </c>
      <c r="G28" s="35">
        <v>2010207.2200364948</v>
      </c>
      <c r="H28" s="35">
        <f t="shared" si="0"/>
        <v>3745567.6708696773</v>
      </c>
      <c r="I28" s="36"/>
      <c r="J28" s="93"/>
      <c r="K28" s="93"/>
      <c r="AB28" s="33"/>
      <c r="AC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x14ac:dyDescent="0.6">
      <c r="A29" s="26"/>
      <c r="B29" s="27">
        <f>+B25+1</f>
        <v>1396</v>
      </c>
      <c r="C29" s="28">
        <v>1</v>
      </c>
      <c r="D29" s="35">
        <v>385046.27264387923</v>
      </c>
      <c r="E29" s="35">
        <v>470571.01188924484</v>
      </c>
      <c r="F29" s="35">
        <v>846856.26483609667</v>
      </c>
      <c r="G29" s="35">
        <v>2086989.6240683275</v>
      </c>
      <c r="H29" s="35">
        <f t="shared" si="0"/>
        <v>3789463.1734375479</v>
      </c>
      <c r="I29" s="36">
        <f>SUM(H29:H32)</f>
        <v>16187305.014862129</v>
      </c>
      <c r="J29" s="93"/>
      <c r="K29" s="93"/>
      <c r="L29" s="9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29"/>
      <c r="AC29" s="30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x14ac:dyDescent="0.6">
      <c r="A30" s="26"/>
      <c r="B30" s="27"/>
      <c r="C30" s="28">
        <v>2</v>
      </c>
      <c r="D30" s="35">
        <v>394107.4615213754</v>
      </c>
      <c r="E30" s="35">
        <v>549683.64875979885</v>
      </c>
      <c r="F30" s="35">
        <v>864837.29624173592</v>
      </c>
      <c r="G30" s="35">
        <v>2038617.3638584842</v>
      </c>
      <c r="H30" s="35">
        <f t="shared" si="0"/>
        <v>3847245.7703813943</v>
      </c>
      <c r="I30" s="36"/>
      <c r="J30" s="93"/>
      <c r="K30" s="93"/>
      <c r="AB30" s="33"/>
      <c r="AC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x14ac:dyDescent="0.6">
      <c r="A31" s="26"/>
      <c r="B31" s="27"/>
      <c r="C31" s="28">
        <v>3</v>
      </c>
      <c r="D31" s="35">
        <v>400605.85584666964</v>
      </c>
      <c r="E31" s="35">
        <v>625442.80931414291</v>
      </c>
      <c r="F31" s="35">
        <v>987100.11813011323</v>
      </c>
      <c r="G31" s="35">
        <v>2110508.4045272851</v>
      </c>
      <c r="H31" s="35">
        <f t="shared" si="0"/>
        <v>4123657.187818211</v>
      </c>
      <c r="I31" s="36"/>
      <c r="J31" s="93"/>
      <c r="K31" s="93"/>
      <c r="AB31" s="33"/>
      <c r="AC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x14ac:dyDescent="0.6">
      <c r="A32" s="26"/>
      <c r="B32" s="27"/>
      <c r="C32" s="28">
        <v>4</v>
      </c>
      <c r="D32" s="35">
        <v>464938.14114275295</v>
      </c>
      <c r="E32" s="35">
        <v>697152.53979305155</v>
      </c>
      <c r="F32" s="35">
        <v>1021848.1610002667</v>
      </c>
      <c r="G32" s="35">
        <v>2243000.0412889053</v>
      </c>
      <c r="H32" s="35">
        <f t="shared" si="0"/>
        <v>4426938.8832249772</v>
      </c>
      <c r="I32" s="36"/>
      <c r="J32" s="93"/>
      <c r="K32" s="93"/>
      <c r="AB32" s="33"/>
      <c r="AC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x14ac:dyDescent="0.6">
      <c r="A33" s="26"/>
      <c r="B33" s="27">
        <f>+B29+1</f>
        <v>1397</v>
      </c>
      <c r="C33" s="28">
        <v>1</v>
      </c>
      <c r="D33" s="35">
        <v>474206.64195423556</v>
      </c>
      <c r="E33" s="35">
        <v>818463.59687262541</v>
      </c>
      <c r="F33" s="35">
        <v>1076380.9080006988</v>
      </c>
      <c r="G33" s="35">
        <v>2274472.5054874439</v>
      </c>
      <c r="H33" s="35">
        <f t="shared" si="0"/>
        <v>4643523.6523150038</v>
      </c>
      <c r="I33" s="36">
        <f>SUM(H33:H36)</f>
        <v>20925764.824861944</v>
      </c>
      <c r="J33" s="93"/>
      <c r="K33" s="93"/>
      <c r="L33" s="95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9"/>
      <c r="AC33" s="30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x14ac:dyDescent="0.6">
      <c r="A34" s="26"/>
      <c r="B34" s="27"/>
      <c r="C34" s="28">
        <v>2</v>
      </c>
      <c r="D34" s="35">
        <v>554548.74744326749</v>
      </c>
      <c r="E34" s="35">
        <v>856533.55451485224</v>
      </c>
      <c r="F34" s="35">
        <v>1292823.6577745634</v>
      </c>
      <c r="G34" s="35">
        <v>2559132.4195804298</v>
      </c>
      <c r="H34" s="35">
        <f t="shared" si="0"/>
        <v>5263038.3793131132</v>
      </c>
      <c r="I34" s="36"/>
      <c r="J34" s="93"/>
      <c r="K34" s="93"/>
      <c r="AB34" s="33"/>
      <c r="AC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x14ac:dyDescent="0.6">
      <c r="A35" s="26"/>
      <c r="B35" s="27"/>
      <c r="C35" s="28">
        <v>3</v>
      </c>
      <c r="D35" s="35">
        <v>629847.24220110534</v>
      </c>
      <c r="E35" s="35">
        <v>541388.70630029112</v>
      </c>
      <c r="F35" s="35">
        <v>1407858.3752598087</v>
      </c>
      <c r="G35" s="35">
        <v>2692233.2965742475</v>
      </c>
      <c r="H35" s="35">
        <f t="shared" si="0"/>
        <v>5271327.6203354523</v>
      </c>
      <c r="I35" s="36"/>
      <c r="J35" s="93"/>
      <c r="K35" s="93"/>
      <c r="AB35" s="33"/>
      <c r="AC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x14ac:dyDescent="0.6">
      <c r="A36" s="26"/>
      <c r="B36" s="27"/>
      <c r="C36" s="28">
        <v>4</v>
      </c>
      <c r="D36" s="35">
        <v>749223.12942248408</v>
      </c>
      <c r="E36" s="35">
        <v>601942.70711063012</v>
      </c>
      <c r="F36" s="35">
        <v>1482920.9400066456</v>
      </c>
      <c r="G36" s="35">
        <v>2913788.3963586148</v>
      </c>
      <c r="H36" s="35">
        <f t="shared" si="0"/>
        <v>5747875.1728983745</v>
      </c>
      <c r="I36" s="36"/>
      <c r="J36" s="93"/>
      <c r="K36" s="93"/>
      <c r="AB36" s="33"/>
      <c r="AC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x14ac:dyDescent="0.6">
      <c r="B37" s="27">
        <f>+B33+1</f>
        <v>1398</v>
      </c>
      <c r="C37" s="28">
        <v>1</v>
      </c>
      <c r="D37" s="35">
        <v>929697.99261758965</v>
      </c>
      <c r="E37" s="35">
        <v>482853.50629340194</v>
      </c>
      <c r="F37" s="35">
        <v>1856018.8847159203</v>
      </c>
      <c r="G37" s="35">
        <v>3145505.8796482421</v>
      </c>
      <c r="H37" s="35">
        <f t="shared" si="0"/>
        <v>6414076.2632751539</v>
      </c>
      <c r="I37" s="36">
        <f>SUM(H37:H40)</f>
        <v>26473421.253070429</v>
      </c>
      <c r="J37" s="93"/>
      <c r="K37" s="93"/>
      <c r="L37" s="95"/>
      <c r="AB37" s="17"/>
      <c r="AC37" s="16"/>
    </row>
    <row r="38" spans="1:45" x14ac:dyDescent="0.6">
      <c r="B38" s="27"/>
      <c r="C38" s="28">
        <v>2</v>
      </c>
      <c r="D38" s="35">
        <v>913308.68400393124</v>
      </c>
      <c r="E38" s="35">
        <v>330436.82883503963</v>
      </c>
      <c r="F38" s="35">
        <v>1833557.8593112458</v>
      </c>
      <c r="G38" s="35">
        <v>3275430.9372291598</v>
      </c>
      <c r="H38" s="35">
        <f t="shared" si="0"/>
        <v>6352734.3093793765</v>
      </c>
      <c r="I38" s="36"/>
      <c r="J38" s="93"/>
      <c r="K38" s="93"/>
      <c r="AB38" s="17"/>
      <c r="AC38" s="16"/>
    </row>
    <row r="39" spans="1:45" x14ac:dyDescent="0.6">
      <c r="B39" s="27"/>
      <c r="C39" s="28">
        <v>3</v>
      </c>
      <c r="D39" s="35">
        <v>890353.48561237904</v>
      </c>
      <c r="E39" s="35">
        <v>446361.95615525462</v>
      </c>
      <c r="F39" s="35">
        <v>1828102.1927429419</v>
      </c>
      <c r="G39" s="35">
        <v>3550772.9439023994</v>
      </c>
      <c r="H39" s="35">
        <f t="shared" si="0"/>
        <v>6715590.5784129752</v>
      </c>
      <c r="I39" s="36"/>
      <c r="J39" s="93"/>
      <c r="K39" s="93"/>
    </row>
    <row r="40" spans="1:45" x14ac:dyDescent="0.6">
      <c r="B40" s="27"/>
      <c r="C40" s="28">
        <v>4</v>
      </c>
      <c r="D40" s="35">
        <v>912858.80378140975</v>
      </c>
      <c r="E40" s="35">
        <v>398905.56232762616</v>
      </c>
      <c r="F40" s="35">
        <v>1935198.4505565837</v>
      </c>
      <c r="G40" s="35">
        <v>3744057.2853373005</v>
      </c>
      <c r="H40" s="35">
        <f t="shared" si="0"/>
        <v>6991020.1020029206</v>
      </c>
      <c r="I40" s="36"/>
      <c r="J40" s="93"/>
      <c r="K40" s="93"/>
    </row>
    <row r="41" spans="1:45" x14ac:dyDescent="0.6">
      <c r="B41" s="27">
        <f>+B37+1</f>
        <v>1399</v>
      </c>
      <c r="C41" s="28">
        <v>1</v>
      </c>
      <c r="D41" s="35">
        <v>1001029.9483694519</v>
      </c>
      <c r="E41" s="35">
        <v>232027.36656408058</v>
      </c>
      <c r="F41" s="35">
        <v>2433584.0867145481</v>
      </c>
      <c r="G41" s="35">
        <v>4044414.1789221223</v>
      </c>
      <c r="H41" s="35">
        <f t="shared" si="0"/>
        <v>7711055.5805702023</v>
      </c>
      <c r="I41" s="36">
        <f>SUM(H41:H44)</f>
        <v>39791512.962323755</v>
      </c>
      <c r="J41" s="93"/>
      <c r="K41" s="93"/>
      <c r="L41" s="95"/>
    </row>
    <row r="42" spans="1:45" x14ac:dyDescent="0.6">
      <c r="B42" s="27"/>
      <c r="C42" s="28">
        <v>2</v>
      </c>
      <c r="D42" s="35">
        <v>1119605.2209634867</v>
      </c>
      <c r="E42" s="35">
        <v>368167.10732472345</v>
      </c>
      <c r="F42" s="35">
        <v>2994733.6428675754</v>
      </c>
      <c r="G42" s="35">
        <v>4733172.6370506817</v>
      </c>
      <c r="H42" s="35">
        <f t="shared" si="0"/>
        <v>9215678.6082064658</v>
      </c>
      <c r="I42" s="36"/>
      <c r="J42" s="93"/>
      <c r="K42" s="93"/>
    </row>
    <row r="43" spans="1:45" x14ac:dyDescent="0.6">
      <c r="B43" s="27"/>
      <c r="C43" s="28">
        <v>3</v>
      </c>
      <c r="D43" s="35">
        <v>1356301.559944954</v>
      </c>
      <c r="E43" s="35">
        <v>419122.61622115644</v>
      </c>
      <c r="F43" s="35">
        <v>3678271.7963775015</v>
      </c>
      <c r="G43" s="35">
        <v>5325809.2161958897</v>
      </c>
      <c r="H43" s="35">
        <f t="shared" si="0"/>
        <v>10779505.188739501</v>
      </c>
      <c r="I43" s="36"/>
      <c r="J43" s="93"/>
      <c r="K43" s="93"/>
    </row>
    <row r="44" spans="1:45" x14ac:dyDescent="0.6">
      <c r="B44" s="27"/>
      <c r="C44" s="28">
        <v>4</v>
      </c>
      <c r="D44" s="35">
        <v>1504913.3534855791</v>
      </c>
      <c r="E44" s="35">
        <v>457250.47852514556</v>
      </c>
      <c r="F44" s="35">
        <v>4159073.359928343</v>
      </c>
      <c r="G44" s="35">
        <v>5964036.3928685198</v>
      </c>
      <c r="H44" s="35">
        <f t="shared" si="0"/>
        <v>12085273.584807586</v>
      </c>
      <c r="I44" s="36"/>
      <c r="J44" s="93"/>
      <c r="K44" s="93"/>
    </row>
    <row r="45" spans="1:45" x14ac:dyDescent="0.6">
      <c r="B45" s="27">
        <f>+B41+1</f>
        <v>1400</v>
      </c>
      <c r="C45" s="28">
        <v>1</v>
      </c>
      <c r="D45" s="35">
        <v>1772455.7924345515</v>
      </c>
      <c r="E45" s="35">
        <v>550269.22996852745</v>
      </c>
      <c r="F45" s="35">
        <v>4625310.0778845903</v>
      </c>
      <c r="G45" s="35">
        <v>6821774.8506770302</v>
      </c>
      <c r="H45" s="35">
        <f t="shared" ref="H45:H52" si="1">+D45+E45+F45+G45</f>
        <v>13769809.9509647</v>
      </c>
      <c r="I45" s="36">
        <f>SUM(H45:H48)</f>
        <v>65262599.744956911</v>
      </c>
      <c r="J45" s="93"/>
      <c r="K45" s="93"/>
      <c r="L45" s="95"/>
    </row>
    <row r="46" spans="1:45" x14ac:dyDescent="0.6">
      <c r="B46" s="27"/>
      <c r="C46" s="28">
        <v>2</v>
      </c>
      <c r="D46" s="35">
        <v>1976118.033483542</v>
      </c>
      <c r="E46" s="35">
        <v>733911.85543834453</v>
      </c>
      <c r="F46" s="35">
        <v>4802046.4806945594</v>
      </c>
      <c r="G46" s="35">
        <v>7483699.3544883654</v>
      </c>
      <c r="H46" s="35">
        <f t="shared" si="1"/>
        <v>14995775.724104811</v>
      </c>
      <c r="I46" s="36"/>
      <c r="J46" s="93"/>
      <c r="K46" s="93"/>
    </row>
    <row r="47" spans="1:45" x14ac:dyDescent="0.6">
      <c r="B47" s="27"/>
      <c r="C47" s="28">
        <v>3</v>
      </c>
      <c r="D47" s="35">
        <v>2189102.078135951</v>
      </c>
      <c r="E47" s="35">
        <v>1260238.0948809276</v>
      </c>
      <c r="F47" s="35">
        <v>5454206.4551172899</v>
      </c>
      <c r="G47" s="35">
        <v>8365828.750095292</v>
      </c>
      <c r="H47" s="35">
        <f t="shared" si="1"/>
        <v>17269375.378229462</v>
      </c>
      <c r="I47" s="36"/>
      <c r="J47" s="93"/>
      <c r="K47" s="93"/>
    </row>
    <row r="48" spans="1:45" x14ac:dyDescent="0.6">
      <c r="B48" s="27"/>
      <c r="C48" s="28">
        <v>4</v>
      </c>
      <c r="D48" s="35">
        <v>2337752.3333334611</v>
      </c>
      <c r="E48" s="35">
        <v>2018058.2752430628</v>
      </c>
      <c r="F48" s="35">
        <v>5939441.9193301732</v>
      </c>
      <c r="G48" s="35">
        <v>8932386.1637512445</v>
      </c>
      <c r="H48" s="35">
        <f t="shared" si="1"/>
        <v>19227638.691657942</v>
      </c>
      <c r="I48" s="36"/>
      <c r="J48" s="93"/>
      <c r="K48" s="93"/>
    </row>
    <row r="49" spans="2:9" x14ac:dyDescent="0.6">
      <c r="B49" s="57">
        <f>+B45+1</f>
        <v>1401</v>
      </c>
      <c r="C49" s="77">
        <v>1</v>
      </c>
      <c r="D49" s="35">
        <v>2936323.5428813668</v>
      </c>
      <c r="E49" s="35">
        <v>2998264.9711233694</v>
      </c>
      <c r="F49" s="35">
        <v>6565159.5425270135</v>
      </c>
      <c r="G49" s="35">
        <v>10052131.287034754</v>
      </c>
      <c r="H49" s="35">
        <f t="shared" si="1"/>
        <v>22551879.343566503</v>
      </c>
      <c r="I49" s="36">
        <f>SUM(H49:H52)</f>
        <v>101823855.10944735</v>
      </c>
    </row>
    <row r="50" spans="2:9" x14ac:dyDescent="0.6">
      <c r="B50" s="57"/>
      <c r="C50" s="77">
        <v>2</v>
      </c>
      <c r="D50" s="35">
        <v>3266329.9465051894</v>
      </c>
      <c r="E50" s="35">
        <v>3143522.7977669737</v>
      </c>
      <c r="F50" s="35">
        <v>6999883.5957214003</v>
      </c>
      <c r="G50" s="35">
        <v>11016905.234317128</v>
      </c>
      <c r="H50" s="35">
        <f t="shared" si="1"/>
        <v>24426641.57431069</v>
      </c>
      <c r="I50" s="36"/>
    </row>
    <row r="51" spans="2:9" x14ac:dyDescent="0.6">
      <c r="B51" s="57"/>
      <c r="C51" s="77">
        <v>3</v>
      </c>
      <c r="D51" s="35">
        <v>3375965.4944504811</v>
      </c>
      <c r="E51" s="35">
        <v>3054673.8206049376</v>
      </c>
      <c r="F51" s="35">
        <v>7371547.7975192042</v>
      </c>
      <c r="G51" s="35">
        <v>12206710.822672058</v>
      </c>
      <c r="H51" s="35">
        <f t="shared" si="1"/>
        <v>26008897.93524668</v>
      </c>
      <c r="I51" s="36"/>
    </row>
    <row r="52" spans="2:9" ht="24.75" thickBot="1" x14ac:dyDescent="0.65">
      <c r="B52" s="90"/>
      <c r="C52" s="91">
        <v>4</v>
      </c>
      <c r="D52" s="37">
        <v>3741993.7221058686</v>
      </c>
      <c r="E52" s="37">
        <v>2820424.4679018762</v>
      </c>
      <c r="F52" s="37">
        <v>8635958.5358808134</v>
      </c>
      <c r="G52" s="37">
        <v>13638059.530434912</v>
      </c>
      <c r="H52" s="37">
        <f t="shared" si="1"/>
        <v>28836436.256323472</v>
      </c>
      <c r="I52" s="38"/>
    </row>
  </sheetData>
  <mergeCells count="1">
    <mergeCell ref="D2:I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2"/>
  <sheetViews>
    <sheetView rightToLeft="1" zoomScale="55" zoomScaleNormal="55" workbookViewId="0">
      <pane xSplit="3" ySplit="4" topLeftCell="D38" activePane="bottomRight" state="frozen"/>
      <selection pane="topRight" activeCell="D1" sqref="D1"/>
      <selection pane="bottomLeft" activeCell="A5" sqref="A5"/>
      <selection pane="bottomRight"/>
    </sheetView>
  </sheetViews>
  <sheetFormatPr defaultRowHeight="24" x14ac:dyDescent="0.6"/>
  <cols>
    <col min="1" max="1" width="4.7109375" style="16" customWidth="1"/>
    <col min="2" max="2" width="9" style="16" customWidth="1"/>
    <col min="3" max="3" width="7.85546875" style="16" customWidth="1"/>
    <col min="4" max="9" width="18.42578125" style="16" customWidth="1"/>
    <col min="10" max="10" width="15.7109375" style="16" customWidth="1"/>
    <col min="11" max="11" width="10.85546875" style="16" customWidth="1"/>
    <col min="12" max="12" width="12" style="16" bestFit="1" customWidth="1"/>
    <col min="13" max="13" width="19.28515625" style="16" customWidth="1"/>
    <col min="14" max="14" width="20.42578125" style="16" bestFit="1" customWidth="1"/>
    <col min="15" max="15" width="12.42578125" style="16" customWidth="1"/>
    <col min="16" max="16" width="13" style="16" customWidth="1"/>
    <col min="17" max="17" width="11.5703125" style="16" customWidth="1"/>
    <col min="18" max="18" width="9.85546875" style="16" customWidth="1"/>
    <col min="19" max="19" width="14" style="16" customWidth="1"/>
    <col min="20" max="20" width="14.42578125" style="16" customWidth="1"/>
    <col min="21" max="21" width="12.140625" style="16" customWidth="1"/>
    <col min="22" max="22" width="12.42578125" style="16" customWidth="1"/>
    <col min="23" max="23" width="13.85546875" style="16" bestFit="1" customWidth="1"/>
    <col min="24" max="24" width="14.7109375" style="16" customWidth="1"/>
    <col min="25" max="25" width="15.42578125" style="16" bestFit="1" customWidth="1"/>
    <col min="26" max="26" width="17.85546875" style="16" bestFit="1" customWidth="1"/>
    <col min="27" max="27" width="17.85546875" style="16" customWidth="1"/>
    <col min="28" max="28" width="14.85546875" style="16" bestFit="1" customWidth="1"/>
    <col min="29" max="29" width="15.5703125" style="17" bestFit="1" customWidth="1"/>
    <col min="30" max="33" width="9.140625" style="16"/>
    <col min="34" max="34" width="9.140625" style="16" customWidth="1"/>
    <col min="35" max="16384" width="9.140625" style="16"/>
  </cols>
  <sheetData>
    <row r="1" spans="1:45" ht="24.75" thickBot="1" x14ac:dyDescent="0.65"/>
    <row r="2" spans="1:45" ht="30" customHeight="1" thickBot="1" x14ac:dyDescent="0.7">
      <c r="B2" s="48"/>
      <c r="C2" s="49"/>
      <c r="D2" s="114" t="s">
        <v>46</v>
      </c>
      <c r="E2" s="114"/>
      <c r="F2" s="114"/>
      <c r="G2" s="114"/>
      <c r="H2" s="114"/>
      <c r="I2" s="115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45" ht="26.25" thickBot="1" x14ac:dyDescent="0.75">
      <c r="B3" s="43" t="s">
        <v>27</v>
      </c>
      <c r="C3" s="85"/>
      <c r="D3" s="19"/>
      <c r="E3" s="19"/>
      <c r="F3" s="20"/>
      <c r="G3" s="19"/>
      <c r="H3" s="19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45" ht="69.75" customHeight="1" x14ac:dyDescent="0.6">
      <c r="B4" s="21" t="s">
        <v>0</v>
      </c>
      <c r="C4" s="22" t="s">
        <v>1</v>
      </c>
      <c r="D4" s="23" t="s">
        <v>28</v>
      </c>
      <c r="E4" s="24" t="s">
        <v>29</v>
      </c>
      <c r="F4" s="23" t="s">
        <v>8</v>
      </c>
      <c r="G4" s="24" t="s">
        <v>4</v>
      </c>
      <c r="H4" s="23" t="s">
        <v>5</v>
      </c>
      <c r="I4" s="25" t="s">
        <v>9</v>
      </c>
      <c r="AB4" s="17"/>
      <c r="AC4" s="16"/>
    </row>
    <row r="5" spans="1:45" x14ac:dyDescent="0.6">
      <c r="A5" s="26"/>
      <c r="B5" s="27">
        <v>1390</v>
      </c>
      <c r="C5" s="28">
        <v>1</v>
      </c>
      <c r="D5" s="35">
        <v>260726.80879434152</v>
      </c>
      <c r="E5" s="35">
        <v>476129.81931049039</v>
      </c>
      <c r="F5" s="35">
        <v>877828.07594591239</v>
      </c>
      <c r="G5" s="35">
        <v>1682439.1166290622</v>
      </c>
      <c r="H5" s="35">
        <f>+D5+E5+F5+G5</f>
        <v>3297123.8206798066</v>
      </c>
      <c r="I5" s="36">
        <f>SUM(H5:H8)</f>
        <v>13398328.337889513</v>
      </c>
      <c r="J5" s="93"/>
      <c r="K5" s="93"/>
      <c r="L5" s="95"/>
      <c r="AB5" s="29"/>
      <c r="AC5" s="30"/>
    </row>
    <row r="6" spans="1:45" x14ac:dyDescent="0.6">
      <c r="A6" s="26"/>
      <c r="B6" s="27"/>
      <c r="C6" s="28">
        <v>2</v>
      </c>
      <c r="D6" s="35">
        <v>258963.19599592406</v>
      </c>
      <c r="E6" s="35">
        <v>460194.36891195126</v>
      </c>
      <c r="F6" s="35">
        <v>852769.97067750082</v>
      </c>
      <c r="G6" s="35">
        <v>1780896.7933466991</v>
      </c>
      <c r="H6" s="35">
        <f t="shared" ref="H6:H44" si="0">+D6+E6+F6+G6</f>
        <v>3352824.3289320753</v>
      </c>
      <c r="I6" s="36"/>
      <c r="J6" s="93"/>
      <c r="K6" s="93"/>
      <c r="AB6" s="17"/>
      <c r="AC6" s="16"/>
    </row>
    <row r="7" spans="1:45" x14ac:dyDescent="0.6">
      <c r="A7" s="26"/>
      <c r="B7" s="27"/>
      <c r="C7" s="28">
        <v>3</v>
      </c>
      <c r="D7" s="35">
        <v>275614.29162956955</v>
      </c>
      <c r="E7" s="35">
        <v>440943.63747525419</v>
      </c>
      <c r="F7" s="35">
        <v>866149.95525023434</v>
      </c>
      <c r="G7" s="35">
        <v>1780625.4005387644</v>
      </c>
      <c r="H7" s="35">
        <f t="shared" si="0"/>
        <v>3363333.2848938224</v>
      </c>
      <c r="I7" s="36"/>
      <c r="J7" s="93"/>
      <c r="K7" s="93"/>
      <c r="AB7" s="17"/>
      <c r="AC7" s="16"/>
    </row>
    <row r="8" spans="1:45" x14ac:dyDescent="0.6">
      <c r="A8" s="26"/>
      <c r="B8" s="27"/>
      <c r="C8" s="28">
        <v>4</v>
      </c>
      <c r="D8" s="35">
        <v>293957.15771327174</v>
      </c>
      <c r="E8" s="35">
        <v>368315.30113424629</v>
      </c>
      <c r="F8" s="35">
        <v>881352.95039748284</v>
      </c>
      <c r="G8" s="35">
        <v>1841421.4941388073</v>
      </c>
      <c r="H8" s="35">
        <f t="shared" si="0"/>
        <v>3385046.9033838082</v>
      </c>
      <c r="I8" s="36"/>
      <c r="J8" s="93"/>
      <c r="K8" s="93"/>
      <c r="AB8" s="17"/>
      <c r="AC8" s="16"/>
    </row>
    <row r="9" spans="1:45" x14ac:dyDescent="0.6">
      <c r="A9" s="26"/>
      <c r="B9" s="27">
        <f>+B5+1</f>
        <v>1391</v>
      </c>
      <c r="C9" s="28">
        <v>1</v>
      </c>
      <c r="D9" s="35">
        <v>266469.46606877749</v>
      </c>
      <c r="E9" s="35">
        <v>323499.80431414518</v>
      </c>
      <c r="F9" s="35">
        <v>861502.18116726191</v>
      </c>
      <c r="G9" s="35">
        <v>1684183.8943135524</v>
      </c>
      <c r="H9" s="35">
        <f t="shared" si="0"/>
        <v>3135655.3458637372</v>
      </c>
      <c r="I9" s="36">
        <f>SUM(H9:H12)</f>
        <v>12822311.73212979</v>
      </c>
      <c r="J9" s="93"/>
      <c r="K9" s="93"/>
      <c r="L9" s="95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29"/>
      <c r="AC9" s="30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x14ac:dyDescent="0.6">
      <c r="A10" s="26"/>
      <c r="B10" s="27"/>
      <c r="C10" s="28">
        <v>2</v>
      </c>
      <c r="D10" s="35">
        <v>290900.43545204733</v>
      </c>
      <c r="E10" s="35">
        <v>256863.9665986606</v>
      </c>
      <c r="F10" s="35">
        <v>842991.68527064659</v>
      </c>
      <c r="G10" s="35">
        <v>1817445.0074902736</v>
      </c>
      <c r="H10" s="35">
        <f t="shared" si="0"/>
        <v>3208201.0948116281</v>
      </c>
      <c r="I10" s="36"/>
      <c r="J10" s="93"/>
      <c r="K10" s="93"/>
      <c r="AB10" s="33"/>
      <c r="AC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x14ac:dyDescent="0.6">
      <c r="A11" s="26"/>
      <c r="B11" s="27"/>
      <c r="C11" s="28">
        <v>3</v>
      </c>
      <c r="D11" s="35">
        <v>294350.87625924393</v>
      </c>
      <c r="E11" s="35">
        <v>298304.5987741446</v>
      </c>
      <c r="F11" s="35">
        <v>814431.91489973094</v>
      </c>
      <c r="G11" s="35">
        <v>1839657.590852651</v>
      </c>
      <c r="H11" s="35">
        <f t="shared" si="0"/>
        <v>3246744.9807857703</v>
      </c>
      <c r="I11" s="36"/>
      <c r="J11" s="93"/>
      <c r="K11" s="93"/>
      <c r="AB11" s="33"/>
      <c r="AC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x14ac:dyDescent="0.6">
      <c r="A12" s="26"/>
      <c r="B12" s="27"/>
      <c r="C12" s="28">
        <v>4</v>
      </c>
      <c r="D12" s="35">
        <v>292011.29429794755</v>
      </c>
      <c r="E12" s="35">
        <v>290546.74277033081</v>
      </c>
      <c r="F12" s="35">
        <v>834922.71674796788</v>
      </c>
      <c r="G12" s="35">
        <v>1814229.5568524082</v>
      </c>
      <c r="H12" s="35">
        <f t="shared" si="0"/>
        <v>3231710.3106686543</v>
      </c>
      <c r="I12" s="36"/>
      <c r="J12" s="93"/>
      <c r="K12" s="93"/>
      <c r="AB12" s="33"/>
      <c r="AC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x14ac:dyDescent="0.6">
      <c r="A13" s="26"/>
      <c r="B13" s="27">
        <f>+B9+1</f>
        <v>1392</v>
      </c>
      <c r="C13" s="28">
        <v>1</v>
      </c>
      <c r="D13" s="35">
        <v>280866.15894011495</v>
      </c>
      <c r="E13" s="35">
        <v>275725.14858195855</v>
      </c>
      <c r="F13" s="35">
        <v>808738.45821885474</v>
      </c>
      <c r="G13" s="35">
        <v>1795342.5447754455</v>
      </c>
      <c r="H13" s="35">
        <f t="shared" si="0"/>
        <v>3160672.3105163737</v>
      </c>
      <c r="I13" s="36">
        <f>SUM(H13:H16)</f>
        <v>12611064.03517127</v>
      </c>
      <c r="J13" s="93"/>
      <c r="K13" s="93"/>
      <c r="L13" s="95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29"/>
      <c r="AC13" s="30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x14ac:dyDescent="0.6">
      <c r="A14" s="26"/>
      <c r="B14" s="27"/>
      <c r="C14" s="28">
        <v>2</v>
      </c>
      <c r="D14" s="35">
        <v>306468.72184379975</v>
      </c>
      <c r="E14" s="35">
        <v>270480.5882130384</v>
      </c>
      <c r="F14" s="35">
        <v>773494.79270713218</v>
      </c>
      <c r="G14" s="35">
        <v>1752317.8255636815</v>
      </c>
      <c r="H14" s="35">
        <f t="shared" si="0"/>
        <v>3102761.9283276517</v>
      </c>
      <c r="I14" s="36"/>
      <c r="J14" s="93"/>
      <c r="K14" s="93"/>
      <c r="AB14" s="33"/>
      <c r="AC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x14ac:dyDescent="0.6">
      <c r="A15" s="26"/>
      <c r="B15" s="27"/>
      <c r="C15" s="28">
        <v>3</v>
      </c>
      <c r="D15" s="35">
        <v>308428.89675190032</v>
      </c>
      <c r="E15" s="35">
        <v>273637.23082065542</v>
      </c>
      <c r="F15" s="35">
        <v>783805.39022079273</v>
      </c>
      <c r="G15" s="35">
        <v>1789416.872801072</v>
      </c>
      <c r="H15" s="35">
        <f t="shared" si="0"/>
        <v>3155288.3905944205</v>
      </c>
      <c r="I15" s="36"/>
      <c r="J15" s="93"/>
      <c r="K15" s="93"/>
      <c r="AB15" s="33"/>
      <c r="AC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x14ac:dyDescent="0.6">
      <c r="A16" s="26"/>
      <c r="B16" s="27"/>
      <c r="C16" s="28">
        <v>4</v>
      </c>
      <c r="D16" s="35">
        <v>308990.58747787203</v>
      </c>
      <c r="E16" s="35">
        <v>288536.50186386949</v>
      </c>
      <c r="F16" s="35">
        <v>789965.59071891429</v>
      </c>
      <c r="G16" s="35">
        <v>1804848.7256721668</v>
      </c>
      <c r="H16" s="35">
        <f t="shared" si="0"/>
        <v>3192341.4057328226</v>
      </c>
      <c r="I16" s="36"/>
      <c r="J16" s="93"/>
      <c r="K16" s="93"/>
      <c r="AB16" s="33"/>
      <c r="AC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x14ac:dyDescent="0.6">
      <c r="A17" s="26"/>
      <c r="B17" s="27">
        <f>+B13+1</f>
        <v>1393</v>
      </c>
      <c r="C17" s="28">
        <v>1</v>
      </c>
      <c r="D17" s="35">
        <v>319610.79736763641</v>
      </c>
      <c r="E17" s="35">
        <v>282683.99580058112</v>
      </c>
      <c r="F17" s="35">
        <v>837092.26712783286</v>
      </c>
      <c r="G17" s="35">
        <v>1844422.5116599072</v>
      </c>
      <c r="H17" s="35">
        <f t="shared" si="0"/>
        <v>3283809.5719559574</v>
      </c>
      <c r="I17" s="36">
        <f>SUM(H17:H20)</f>
        <v>13047443.213554289</v>
      </c>
      <c r="J17" s="93"/>
      <c r="K17" s="93"/>
      <c r="L17" s="95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29"/>
      <c r="AC17" s="30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x14ac:dyDescent="0.6">
      <c r="A18" s="26"/>
      <c r="B18" s="27"/>
      <c r="C18" s="28">
        <v>2</v>
      </c>
      <c r="D18" s="35">
        <v>321941.44357227825</v>
      </c>
      <c r="E18" s="35">
        <v>284669.78461217502</v>
      </c>
      <c r="F18" s="35">
        <v>842965.49703515321</v>
      </c>
      <c r="G18" s="35">
        <v>1828066.7791443102</v>
      </c>
      <c r="H18" s="35">
        <f t="shared" si="0"/>
        <v>3277643.5043639168</v>
      </c>
      <c r="I18" s="36"/>
      <c r="J18" s="93"/>
      <c r="K18" s="93"/>
      <c r="AB18" s="33"/>
      <c r="AC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x14ac:dyDescent="0.6">
      <c r="A19" s="26"/>
      <c r="B19" s="27"/>
      <c r="C19" s="28">
        <v>3</v>
      </c>
      <c r="D19" s="35">
        <v>331413.97424800135</v>
      </c>
      <c r="E19" s="35">
        <v>287306.24568612227</v>
      </c>
      <c r="F19" s="35">
        <v>841787.40942624758</v>
      </c>
      <c r="G19" s="35">
        <v>1841160.2848662969</v>
      </c>
      <c r="H19" s="35">
        <f t="shared" si="0"/>
        <v>3301667.914226668</v>
      </c>
      <c r="I19" s="36"/>
      <c r="J19" s="93"/>
      <c r="K19" s="93"/>
      <c r="AB19" s="33"/>
      <c r="AC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x14ac:dyDescent="0.6">
      <c r="A20" s="26"/>
      <c r="B20" s="27"/>
      <c r="C20" s="28">
        <v>4</v>
      </c>
      <c r="D20" s="35">
        <v>331774.47920658771</v>
      </c>
      <c r="E20" s="35">
        <v>280518.06252380263</v>
      </c>
      <c r="F20" s="35">
        <v>775866.15932976373</v>
      </c>
      <c r="G20" s="35">
        <v>1796163.521947592</v>
      </c>
      <c r="H20" s="35">
        <f t="shared" si="0"/>
        <v>3184322.223007746</v>
      </c>
      <c r="I20" s="36"/>
      <c r="J20" s="93"/>
      <c r="K20" s="93"/>
      <c r="AB20" s="33"/>
      <c r="AC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x14ac:dyDescent="0.6">
      <c r="A21" s="26"/>
      <c r="B21" s="27">
        <f>+B17+1</f>
        <v>1394</v>
      </c>
      <c r="C21" s="28">
        <v>1</v>
      </c>
      <c r="D21" s="35">
        <v>347841.06640780758</v>
      </c>
      <c r="E21" s="35">
        <v>284813.65545565658</v>
      </c>
      <c r="F21" s="35">
        <v>780839.72599293082</v>
      </c>
      <c r="G21" s="35">
        <v>1828604.2678811641</v>
      </c>
      <c r="H21" s="35">
        <f t="shared" si="0"/>
        <v>3242098.7157375589</v>
      </c>
      <c r="I21" s="36">
        <f>SUM(H21:H24)</f>
        <v>12812552.813660815</v>
      </c>
      <c r="J21" s="93"/>
      <c r="K21" s="93"/>
      <c r="L21" s="95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29"/>
      <c r="AC21" s="30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x14ac:dyDescent="0.6">
      <c r="A22" s="26"/>
      <c r="B22" s="27"/>
      <c r="C22" s="28">
        <v>2</v>
      </c>
      <c r="D22" s="35">
        <v>318960.42267679999</v>
      </c>
      <c r="E22" s="35">
        <v>295238.77146570606</v>
      </c>
      <c r="F22" s="35">
        <v>762484.58687249431</v>
      </c>
      <c r="G22" s="35">
        <v>1771720.3539870321</v>
      </c>
      <c r="H22" s="35">
        <f t="shared" si="0"/>
        <v>3148404.1350020324</v>
      </c>
      <c r="I22" s="36"/>
      <c r="J22" s="93"/>
      <c r="K22" s="93"/>
      <c r="AB22" s="33"/>
      <c r="AC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x14ac:dyDescent="0.6">
      <c r="A23" s="26"/>
      <c r="B23" s="27"/>
      <c r="C23" s="28">
        <v>3</v>
      </c>
      <c r="D23" s="35">
        <v>323374.33725899371</v>
      </c>
      <c r="E23" s="35">
        <v>296356.88736248389</v>
      </c>
      <c r="F23" s="35">
        <v>752774.96475087677</v>
      </c>
      <c r="G23" s="35">
        <v>1774299.0927673737</v>
      </c>
      <c r="H23" s="35">
        <f t="shared" si="0"/>
        <v>3146805.2821397278</v>
      </c>
      <c r="I23" s="36"/>
      <c r="J23" s="93"/>
      <c r="K23" s="93"/>
      <c r="AB23" s="33"/>
      <c r="AC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x14ac:dyDescent="0.6">
      <c r="A24" s="26"/>
      <c r="B24" s="27"/>
      <c r="C24" s="28">
        <v>4</v>
      </c>
      <c r="D24" s="35">
        <v>353234.52184913127</v>
      </c>
      <c r="E24" s="35">
        <v>329393.29781022563</v>
      </c>
      <c r="F24" s="35">
        <v>721862.27906745323</v>
      </c>
      <c r="G24" s="35">
        <v>1870754.582054686</v>
      </c>
      <c r="H24" s="35">
        <f t="shared" si="0"/>
        <v>3275244.6807814962</v>
      </c>
      <c r="I24" s="36"/>
      <c r="J24" s="93"/>
      <c r="K24" s="93"/>
      <c r="AB24" s="33"/>
      <c r="AC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x14ac:dyDescent="0.6">
      <c r="A25" s="26"/>
      <c r="B25" s="27">
        <f>+B21+1</f>
        <v>1395</v>
      </c>
      <c r="C25" s="28">
        <v>1</v>
      </c>
      <c r="D25" s="35">
        <v>373162.12026384642</v>
      </c>
      <c r="E25" s="35">
        <v>448608.36083451542</v>
      </c>
      <c r="F25" s="35">
        <v>745456.19297258498</v>
      </c>
      <c r="G25" s="35">
        <v>1804548.4680526736</v>
      </c>
      <c r="H25" s="35">
        <f t="shared" si="0"/>
        <v>3371775.1421236205</v>
      </c>
      <c r="I25" s="36">
        <f>SUM(H25:H28)</f>
        <v>13929695.321541194</v>
      </c>
      <c r="J25" s="93"/>
      <c r="K25" s="93"/>
      <c r="L25" s="95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29"/>
      <c r="AC25" s="30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x14ac:dyDescent="0.6">
      <c r="A26" s="26"/>
      <c r="B26" s="27"/>
      <c r="C26" s="28">
        <v>2</v>
      </c>
      <c r="D26" s="35">
        <v>362420.95849231724</v>
      </c>
      <c r="E26" s="35">
        <v>448644.73059661663</v>
      </c>
      <c r="F26" s="35">
        <v>766806.27135710069</v>
      </c>
      <c r="G26" s="35">
        <v>1911439.4412513839</v>
      </c>
      <c r="H26" s="35">
        <f t="shared" si="0"/>
        <v>3489311.4016974187</v>
      </c>
      <c r="I26" s="36"/>
      <c r="J26" s="93"/>
      <c r="K26" s="93"/>
      <c r="AB26" s="33"/>
      <c r="AC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x14ac:dyDescent="0.6">
      <c r="A27" s="26"/>
      <c r="B27" s="27"/>
      <c r="C27" s="28">
        <v>3</v>
      </c>
      <c r="D27" s="35">
        <v>338239.42384198529</v>
      </c>
      <c r="E27" s="35">
        <v>483980.83167490998</v>
      </c>
      <c r="F27" s="35">
        <v>746944.57118257787</v>
      </c>
      <c r="G27" s="35">
        <v>1910321.7727618541</v>
      </c>
      <c r="H27" s="35">
        <f t="shared" si="0"/>
        <v>3479486.5994613273</v>
      </c>
      <c r="I27" s="36"/>
      <c r="J27" s="93"/>
      <c r="K27" s="93"/>
      <c r="AB27" s="33"/>
      <c r="AC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x14ac:dyDescent="0.6">
      <c r="A28" s="26"/>
      <c r="B28" s="27"/>
      <c r="C28" s="28">
        <v>4</v>
      </c>
      <c r="D28" s="35">
        <v>336003.94685273815</v>
      </c>
      <c r="E28" s="35">
        <v>479689.32430094283</v>
      </c>
      <c r="F28" s="35">
        <v>831846.38767729269</v>
      </c>
      <c r="G28" s="35">
        <v>1941582.5194278553</v>
      </c>
      <c r="H28" s="35">
        <f t="shared" si="0"/>
        <v>3589122.1782588288</v>
      </c>
      <c r="I28" s="36"/>
      <c r="J28" s="93"/>
      <c r="K28" s="93"/>
      <c r="AB28" s="33"/>
      <c r="AC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x14ac:dyDescent="0.6">
      <c r="A29" s="26"/>
      <c r="B29" s="27">
        <f>+B25+1</f>
        <v>1396</v>
      </c>
      <c r="C29" s="28">
        <v>1</v>
      </c>
      <c r="D29" s="35">
        <v>355861.88722403621</v>
      </c>
      <c r="E29" s="35">
        <v>445301.87875040591</v>
      </c>
      <c r="F29" s="35">
        <v>772162.98740463646</v>
      </c>
      <c r="G29" s="35">
        <v>1950972.9001820008</v>
      </c>
      <c r="H29" s="35">
        <f t="shared" si="0"/>
        <v>3524299.6535610794</v>
      </c>
      <c r="I29" s="36">
        <f>SUM(H29:H32)</f>
        <v>14247125.034918554</v>
      </c>
      <c r="J29" s="93"/>
      <c r="K29" s="93"/>
      <c r="L29" s="9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29"/>
      <c r="AC29" s="30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</row>
    <row r="30" spans="1:45" x14ac:dyDescent="0.6">
      <c r="A30" s="26"/>
      <c r="B30" s="27"/>
      <c r="C30" s="28">
        <v>2</v>
      </c>
      <c r="D30" s="35">
        <v>361477.52399857633</v>
      </c>
      <c r="E30" s="35">
        <v>490042.53615697409</v>
      </c>
      <c r="F30" s="35">
        <v>762609.60813241848</v>
      </c>
      <c r="G30" s="35">
        <v>1886419.4299305968</v>
      </c>
      <c r="H30" s="35">
        <f t="shared" si="0"/>
        <v>3500549.0982185658</v>
      </c>
      <c r="I30" s="36"/>
      <c r="J30" s="93"/>
      <c r="K30" s="93"/>
      <c r="AB30" s="33"/>
      <c r="AC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x14ac:dyDescent="0.6">
      <c r="A31" s="26"/>
      <c r="B31" s="27"/>
      <c r="C31" s="28">
        <v>3</v>
      </c>
      <c r="D31" s="35">
        <v>360055.40178011823</v>
      </c>
      <c r="E31" s="35">
        <v>465637.14768989431</v>
      </c>
      <c r="F31" s="35">
        <v>861869.70928614645</v>
      </c>
      <c r="G31" s="35">
        <v>1914139.7743980691</v>
      </c>
      <c r="H31" s="35">
        <f t="shared" si="0"/>
        <v>3601702.0331542278</v>
      </c>
      <c r="I31" s="36"/>
      <c r="J31" s="93"/>
      <c r="K31" s="93"/>
      <c r="AB31" s="33"/>
      <c r="AC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</row>
    <row r="32" spans="1:45" x14ac:dyDescent="0.6">
      <c r="A32" s="26"/>
      <c r="B32" s="27"/>
      <c r="C32" s="28">
        <v>4</v>
      </c>
      <c r="D32" s="35">
        <v>379707.21999489609</v>
      </c>
      <c r="E32" s="35">
        <v>439944.7486963452</v>
      </c>
      <c r="F32" s="35">
        <v>828856.71783340548</v>
      </c>
      <c r="G32" s="35">
        <v>1972065.5634600346</v>
      </c>
      <c r="H32" s="35">
        <f t="shared" si="0"/>
        <v>3620574.2499846816</v>
      </c>
      <c r="I32" s="36"/>
      <c r="J32" s="93"/>
      <c r="K32" s="93"/>
      <c r="AB32" s="33"/>
      <c r="AC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</row>
    <row r="33" spans="1:45" x14ac:dyDescent="0.6">
      <c r="A33" s="26"/>
      <c r="B33" s="27">
        <f>+B29+1</f>
        <v>1397</v>
      </c>
      <c r="C33" s="28">
        <v>1</v>
      </c>
      <c r="D33" s="35">
        <v>356288.13120120735</v>
      </c>
      <c r="E33" s="35">
        <v>461465.97352303908</v>
      </c>
      <c r="F33" s="35">
        <v>813056.39381166303</v>
      </c>
      <c r="G33" s="35">
        <v>1904967.0169598167</v>
      </c>
      <c r="H33" s="35">
        <f t="shared" si="0"/>
        <v>3535777.5154957259</v>
      </c>
      <c r="I33" s="36">
        <f>SUM(H33:H36)</f>
        <v>13822376.541329926</v>
      </c>
      <c r="J33" s="93"/>
      <c r="K33" s="93"/>
      <c r="L33" s="95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9"/>
      <c r="AC33" s="30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x14ac:dyDescent="0.6">
      <c r="A34" s="26"/>
      <c r="B34" s="27"/>
      <c r="C34" s="28">
        <v>2</v>
      </c>
      <c r="D34" s="35">
        <v>358248.80259002792</v>
      </c>
      <c r="E34" s="35">
        <v>414507.8623197283</v>
      </c>
      <c r="F34" s="35">
        <v>825122.73844407185</v>
      </c>
      <c r="G34" s="35">
        <v>1974027.795445974</v>
      </c>
      <c r="H34" s="35">
        <f t="shared" si="0"/>
        <v>3571907.198799802</v>
      </c>
      <c r="I34" s="36"/>
      <c r="J34" s="93"/>
      <c r="K34" s="93"/>
      <c r="AB34" s="33"/>
      <c r="AC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x14ac:dyDescent="0.6">
      <c r="A35" s="26"/>
      <c r="B35" s="27"/>
      <c r="C35" s="28">
        <v>3</v>
      </c>
      <c r="D35" s="35">
        <v>346142.90170606581</v>
      </c>
      <c r="E35" s="35">
        <v>287749.03935279715</v>
      </c>
      <c r="F35" s="35">
        <v>755247.46519767505</v>
      </c>
      <c r="G35" s="35">
        <v>1912670.5387723078</v>
      </c>
      <c r="H35" s="35">
        <f t="shared" si="0"/>
        <v>3301809.9450288457</v>
      </c>
      <c r="I35" s="36"/>
      <c r="J35" s="93"/>
      <c r="K35" s="93"/>
      <c r="AB35" s="33"/>
      <c r="AC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x14ac:dyDescent="0.6">
      <c r="A36" s="26"/>
      <c r="B36" s="27"/>
      <c r="C36" s="28">
        <v>4</v>
      </c>
      <c r="D36" s="35">
        <v>363268.12059694657</v>
      </c>
      <c r="E36" s="35">
        <v>338662.15338961285</v>
      </c>
      <c r="F36" s="35">
        <v>773031.07474821119</v>
      </c>
      <c r="G36" s="35">
        <v>1937920.5332707809</v>
      </c>
      <c r="H36" s="35">
        <f t="shared" si="0"/>
        <v>3412881.8820055514</v>
      </c>
      <c r="I36" s="36"/>
      <c r="J36" s="93"/>
      <c r="K36" s="93"/>
      <c r="AB36" s="33"/>
      <c r="AC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x14ac:dyDescent="0.6">
      <c r="B37" s="27">
        <f>+B33+1</f>
        <v>1398</v>
      </c>
      <c r="C37" s="28">
        <v>1</v>
      </c>
      <c r="D37" s="35">
        <v>386395.84284360992</v>
      </c>
      <c r="E37" s="35">
        <v>259612.49798539604</v>
      </c>
      <c r="F37" s="35">
        <v>814604.35947502381</v>
      </c>
      <c r="G37" s="35">
        <v>1925313.9646871081</v>
      </c>
      <c r="H37" s="35">
        <f t="shared" si="0"/>
        <v>3385926.6649911376</v>
      </c>
      <c r="I37" s="36">
        <f>SUM(H37:H40)</f>
        <v>13414748.557847571</v>
      </c>
      <c r="J37" s="93"/>
      <c r="K37" s="93"/>
      <c r="L37" s="95"/>
      <c r="AB37" s="17"/>
      <c r="AC37" s="16"/>
    </row>
    <row r="38" spans="1:45" x14ac:dyDescent="0.6">
      <c r="B38" s="27"/>
      <c r="C38" s="28">
        <v>2</v>
      </c>
      <c r="D38" s="35">
        <v>390211.91395485488</v>
      </c>
      <c r="E38" s="35">
        <v>221892.59474125941</v>
      </c>
      <c r="F38" s="35">
        <v>807532.89965296979</v>
      </c>
      <c r="G38" s="35">
        <v>1905065.8922082444</v>
      </c>
      <c r="H38" s="35">
        <f t="shared" si="0"/>
        <v>3324703.3005573284</v>
      </c>
      <c r="I38" s="36"/>
      <c r="J38" s="93"/>
      <c r="K38" s="93"/>
      <c r="AB38" s="17"/>
      <c r="AC38" s="16"/>
    </row>
    <row r="39" spans="1:45" x14ac:dyDescent="0.6">
      <c r="B39" s="27"/>
      <c r="C39" s="28">
        <v>3</v>
      </c>
      <c r="D39" s="35">
        <v>401759.71359861922</v>
      </c>
      <c r="E39" s="35">
        <v>255604.30866521952</v>
      </c>
      <c r="F39" s="35">
        <v>802556.79034276167</v>
      </c>
      <c r="G39" s="35">
        <v>1951887.9907258553</v>
      </c>
      <c r="H39" s="35">
        <f t="shared" si="0"/>
        <v>3411808.8033324555</v>
      </c>
      <c r="I39" s="36"/>
      <c r="J39" s="93"/>
      <c r="K39" s="93"/>
    </row>
    <row r="40" spans="1:45" x14ac:dyDescent="0.6">
      <c r="B40" s="27"/>
      <c r="C40" s="28">
        <v>4</v>
      </c>
      <c r="D40" s="35">
        <v>375492.90071250446</v>
      </c>
      <c r="E40" s="35">
        <v>221025.68201122282</v>
      </c>
      <c r="F40" s="35">
        <v>773211.21712575597</v>
      </c>
      <c r="G40" s="35">
        <v>1922579.9891171656</v>
      </c>
      <c r="H40" s="35">
        <f t="shared" si="0"/>
        <v>3292309.7889666487</v>
      </c>
      <c r="I40" s="36"/>
      <c r="J40" s="93"/>
      <c r="K40" s="93"/>
    </row>
    <row r="41" spans="1:45" x14ac:dyDescent="0.6">
      <c r="B41" s="27">
        <f>+B37+1</f>
        <v>1399</v>
      </c>
      <c r="C41" s="28">
        <v>1</v>
      </c>
      <c r="D41" s="35">
        <v>389843.91404962662</v>
      </c>
      <c r="E41" s="35">
        <v>218447.35277999254</v>
      </c>
      <c r="F41" s="35">
        <v>861053.92796933907</v>
      </c>
      <c r="G41" s="35">
        <v>1942921.7044007725</v>
      </c>
      <c r="H41" s="35">
        <f t="shared" si="0"/>
        <v>3412266.8991997307</v>
      </c>
      <c r="I41" s="36">
        <f>SUM(H41:H44)</f>
        <v>13961228.636827782</v>
      </c>
      <c r="J41" s="93"/>
      <c r="K41" s="93"/>
      <c r="L41" s="95"/>
    </row>
    <row r="42" spans="1:45" x14ac:dyDescent="0.6">
      <c r="B42" s="27"/>
      <c r="C42" s="28">
        <v>2</v>
      </c>
      <c r="D42" s="35">
        <v>401069.01451371697</v>
      </c>
      <c r="E42" s="35">
        <v>263308.27238173335</v>
      </c>
      <c r="F42" s="35">
        <v>859928.94678154169</v>
      </c>
      <c r="G42" s="35">
        <v>1987350.848740936</v>
      </c>
      <c r="H42" s="35">
        <f t="shared" si="0"/>
        <v>3511657.0824179277</v>
      </c>
      <c r="I42" s="36"/>
      <c r="J42" s="93"/>
      <c r="K42" s="93"/>
    </row>
    <row r="43" spans="1:45" x14ac:dyDescent="0.6">
      <c r="B43" s="27"/>
      <c r="C43" s="28">
        <v>3</v>
      </c>
      <c r="D43" s="35">
        <v>412376.19580770447</v>
      </c>
      <c r="E43" s="35">
        <v>275065.04872440797</v>
      </c>
      <c r="F43" s="35">
        <v>856122.46211203374</v>
      </c>
      <c r="G43" s="35">
        <v>1967672.7923012162</v>
      </c>
      <c r="H43" s="35">
        <f t="shared" si="0"/>
        <v>3511236.4989453624</v>
      </c>
      <c r="I43" s="36"/>
      <c r="J43" s="93"/>
      <c r="K43" s="93"/>
    </row>
    <row r="44" spans="1:45" x14ac:dyDescent="0.6">
      <c r="B44" s="27"/>
      <c r="C44" s="28">
        <v>4</v>
      </c>
      <c r="D44" s="35">
        <v>399753.21361052943</v>
      </c>
      <c r="E44" s="35">
        <v>293423.29441071203</v>
      </c>
      <c r="F44" s="35">
        <v>852842.61230913037</v>
      </c>
      <c r="G44" s="35">
        <v>1980049.0359343893</v>
      </c>
      <c r="H44" s="35">
        <f t="shared" si="0"/>
        <v>3526068.1562647615</v>
      </c>
      <c r="I44" s="36"/>
      <c r="J44" s="93"/>
      <c r="K44" s="93"/>
    </row>
    <row r="45" spans="1:45" x14ac:dyDescent="0.6">
      <c r="B45" s="27">
        <f>+B41+1</f>
        <v>1400</v>
      </c>
      <c r="C45" s="28">
        <v>1</v>
      </c>
      <c r="D45" s="35">
        <v>384565.44577579689</v>
      </c>
      <c r="E45" s="35">
        <v>299665.3365849554</v>
      </c>
      <c r="F45" s="35">
        <v>871199.7524075231</v>
      </c>
      <c r="G45" s="35">
        <v>2077295.0117949008</v>
      </c>
      <c r="H45" s="35">
        <f t="shared" ref="H45:H52" si="1">+D45+E45+F45+G45</f>
        <v>3632725.5465631764</v>
      </c>
      <c r="I45" s="36">
        <f>SUM(H45:H48)</f>
        <v>14571359.165275132</v>
      </c>
      <c r="J45" s="93"/>
      <c r="K45" s="93"/>
      <c r="L45" s="95"/>
    </row>
    <row r="46" spans="1:45" x14ac:dyDescent="0.6">
      <c r="B46" s="27"/>
      <c r="C46" s="28">
        <v>2</v>
      </c>
      <c r="D46" s="35">
        <v>392448.54768596007</v>
      </c>
      <c r="E46" s="35">
        <v>281069.24002907419</v>
      </c>
      <c r="F46" s="35">
        <v>829686.7804458905</v>
      </c>
      <c r="G46" s="35">
        <v>2069075.3173940431</v>
      </c>
      <c r="H46" s="35">
        <f t="shared" si="1"/>
        <v>3572279.8855549679</v>
      </c>
      <c r="I46" s="36"/>
      <c r="J46" s="93"/>
      <c r="K46" s="93"/>
    </row>
    <row r="47" spans="1:45" x14ac:dyDescent="0.6">
      <c r="B47" s="27"/>
      <c r="C47" s="28">
        <v>3</v>
      </c>
      <c r="D47" s="35">
        <v>393982.1897933248</v>
      </c>
      <c r="E47" s="35">
        <v>280612.51366781158</v>
      </c>
      <c r="F47" s="35">
        <v>871734.76494741882</v>
      </c>
      <c r="G47" s="35">
        <v>2123891.6627169135</v>
      </c>
      <c r="H47" s="35">
        <f t="shared" si="1"/>
        <v>3670221.1311254688</v>
      </c>
      <c r="I47" s="36"/>
      <c r="J47" s="93"/>
      <c r="K47" s="93"/>
    </row>
    <row r="48" spans="1:45" x14ac:dyDescent="0.6">
      <c r="B48" s="27"/>
      <c r="C48" s="28">
        <v>4</v>
      </c>
      <c r="D48" s="35">
        <v>390126.19558384595</v>
      </c>
      <c r="E48" s="35">
        <v>294914.75043217413</v>
      </c>
      <c r="F48" s="35">
        <v>895015.1396488687</v>
      </c>
      <c r="G48" s="35">
        <v>2116076.5163666303</v>
      </c>
      <c r="H48" s="35">
        <f t="shared" si="1"/>
        <v>3696132.6020315192</v>
      </c>
      <c r="I48" s="36"/>
      <c r="J48" s="93"/>
      <c r="K48" s="93"/>
    </row>
    <row r="49" spans="2:9" x14ac:dyDescent="0.6">
      <c r="B49" s="57">
        <f>+B45+1</f>
        <v>1401</v>
      </c>
      <c r="C49" s="77">
        <v>1</v>
      </c>
      <c r="D49" s="35">
        <v>393312.79586661834</v>
      </c>
      <c r="E49" s="35">
        <v>310052.713928696</v>
      </c>
      <c r="F49" s="35">
        <v>871401.0858781907</v>
      </c>
      <c r="G49" s="35">
        <v>2119892.71746579</v>
      </c>
      <c r="H49" s="35">
        <f t="shared" si="1"/>
        <v>3694659.3131392952</v>
      </c>
      <c r="I49" s="36">
        <f>SUM(H49:H52)</f>
        <v>15153996.649478419</v>
      </c>
    </row>
    <row r="50" spans="2:9" x14ac:dyDescent="0.6">
      <c r="B50" s="57"/>
      <c r="C50" s="77">
        <v>2</v>
      </c>
      <c r="D50" s="35">
        <v>394151.90857809456</v>
      </c>
      <c r="E50" s="35">
        <v>310004.60420023662</v>
      </c>
      <c r="F50" s="35">
        <v>905609.97175743314</v>
      </c>
      <c r="G50" s="35">
        <v>2118087.7541795601</v>
      </c>
      <c r="H50" s="35">
        <f t="shared" si="1"/>
        <v>3727854.2387153246</v>
      </c>
      <c r="I50" s="36"/>
    </row>
    <row r="51" spans="2:9" x14ac:dyDescent="0.6">
      <c r="B51" s="57"/>
      <c r="C51" s="77">
        <v>3</v>
      </c>
      <c r="D51" s="35">
        <v>395756.20818116021</v>
      </c>
      <c r="E51" s="35">
        <v>322770.01020303497</v>
      </c>
      <c r="F51" s="35">
        <v>940579.59749917686</v>
      </c>
      <c r="G51" s="35">
        <v>2179475.1702853343</v>
      </c>
      <c r="H51" s="35">
        <f t="shared" si="1"/>
        <v>3838580.9861687063</v>
      </c>
      <c r="I51" s="36"/>
    </row>
    <row r="52" spans="2:9" ht="24.75" thickBot="1" x14ac:dyDescent="0.65">
      <c r="B52" s="90"/>
      <c r="C52" s="91">
        <v>4</v>
      </c>
      <c r="D52" s="37">
        <v>395589.92974217515</v>
      </c>
      <c r="E52" s="37">
        <v>329415.89620956895</v>
      </c>
      <c r="F52" s="37">
        <v>976159.92290520936</v>
      </c>
      <c r="G52" s="37">
        <v>2191736.3625981389</v>
      </c>
      <c r="H52" s="37">
        <f t="shared" si="1"/>
        <v>3892902.1114550922</v>
      </c>
      <c r="I52" s="38"/>
    </row>
  </sheetData>
  <mergeCells count="1">
    <mergeCell ref="D2:I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A52"/>
  <sheetViews>
    <sheetView rightToLeft="1" zoomScale="55" zoomScaleNormal="55" workbookViewId="0">
      <pane xSplit="3" ySplit="4" topLeftCell="D38" activePane="bottomRight" state="frozen"/>
      <selection activeCell="J5" sqref="J5"/>
      <selection pane="topRight" activeCell="J5" sqref="J5"/>
      <selection pane="bottomLeft" activeCell="J5" sqref="J5"/>
      <selection pane="bottomRight"/>
    </sheetView>
  </sheetViews>
  <sheetFormatPr defaultRowHeight="24.75" x14ac:dyDescent="0.6"/>
  <cols>
    <col min="1" max="1" width="6.5703125" style="16" customWidth="1"/>
    <col min="2" max="2" width="9.5703125" style="50" customWidth="1"/>
    <col min="3" max="3" width="8.28515625" style="50" customWidth="1"/>
    <col min="4" max="7" width="19.7109375" style="16" customWidth="1"/>
    <col min="8" max="8" width="18.7109375" style="16" customWidth="1"/>
    <col min="9" max="9" width="18.85546875" style="16" customWidth="1"/>
    <col min="10" max="11" width="19.7109375" style="16" customWidth="1"/>
    <col min="12" max="12" width="16" style="101" bestFit="1" customWidth="1"/>
    <col min="13" max="13" width="15.42578125" style="101" bestFit="1" customWidth="1"/>
    <col min="14" max="14" width="12.28515625" style="101" bestFit="1" customWidth="1"/>
    <col min="15" max="15" width="9.140625" style="16"/>
    <col min="16" max="16" width="11.28515625" style="16" customWidth="1"/>
    <col min="17" max="17" width="12.7109375" style="16" customWidth="1"/>
    <col min="18" max="256" width="9.140625" style="16"/>
    <col min="257" max="257" width="6.5703125" style="16" customWidth="1"/>
    <col min="258" max="258" width="16.5703125" style="16" customWidth="1"/>
    <col min="259" max="259" width="9.85546875" style="16" bestFit="1" customWidth="1"/>
    <col min="260" max="263" width="19.7109375" style="16" customWidth="1"/>
    <col min="264" max="264" width="18.7109375" style="16" customWidth="1"/>
    <col min="265" max="265" width="18.85546875" style="16" customWidth="1"/>
    <col min="266" max="267" width="19.7109375" style="16" customWidth="1"/>
    <col min="268" max="268" width="9.140625" style="16"/>
    <col min="269" max="269" width="15.28515625" style="16" bestFit="1" customWidth="1"/>
    <col min="270" max="271" width="9.140625" style="16"/>
    <col min="272" max="272" width="11.28515625" style="16" customWidth="1"/>
    <col min="273" max="273" width="12.7109375" style="16" customWidth="1"/>
    <col min="274" max="512" width="9.140625" style="16"/>
    <col min="513" max="513" width="6.5703125" style="16" customWidth="1"/>
    <col min="514" max="514" width="16.5703125" style="16" customWidth="1"/>
    <col min="515" max="515" width="9.85546875" style="16" bestFit="1" customWidth="1"/>
    <col min="516" max="519" width="19.7109375" style="16" customWidth="1"/>
    <col min="520" max="520" width="18.7109375" style="16" customWidth="1"/>
    <col min="521" max="521" width="18.85546875" style="16" customWidth="1"/>
    <col min="522" max="523" width="19.7109375" style="16" customWidth="1"/>
    <col min="524" max="524" width="9.140625" style="16"/>
    <col min="525" max="525" width="15.28515625" style="16" bestFit="1" customWidth="1"/>
    <col min="526" max="527" width="9.140625" style="16"/>
    <col min="528" max="528" width="11.28515625" style="16" customWidth="1"/>
    <col min="529" max="529" width="12.7109375" style="16" customWidth="1"/>
    <col min="530" max="768" width="9.140625" style="16"/>
    <col min="769" max="769" width="6.5703125" style="16" customWidth="1"/>
    <col min="770" max="770" width="16.5703125" style="16" customWidth="1"/>
    <col min="771" max="771" width="9.85546875" style="16" bestFit="1" customWidth="1"/>
    <col min="772" max="775" width="19.7109375" style="16" customWidth="1"/>
    <col min="776" max="776" width="18.7109375" style="16" customWidth="1"/>
    <col min="777" max="777" width="18.85546875" style="16" customWidth="1"/>
    <col min="778" max="779" width="19.7109375" style="16" customWidth="1"/>
    <col min="780" max="780" width="9.140625" style="16"/>
    <col min="781" max="781" width="15.28515625" style="16" bestFit="1" customWidth="1"/>
    <col min="782" max="783" width="9.140625" style="16"/>
    <col min="784" max="784" width="11.28515625" style="16" customWidth="1"/>
    <col min="785" max="785" width="12.7109375" style="16" customWidth="1"/>
    <col min="786" max="1024" width="9.140625" style="16"/>
    <col min="1025" max="1025" width="6.5703125" style="16" customWidth="1"/>
    <col min="1026" max="1026" width="16.5703125" style="16" customWidth="1"/>
    <col min="1027" max="1027" width="9.85546875" style="16" bestFit="1" customWidth="1"/>
    <col min="1028" max="1031" width="19.7109375" style="16" customWidth="1"/>
    <col min="1032" max="1032" width="18.7109375" style="16" customWidth="1"/>
    <col min="1033" max="1033" width="18.85546875" style="16" customWidth="1"/>
    <col min="1034" max="1035" width="19.7109375" style="16" customWidth="1"/>
    <col min="1036" max="1036" width="9.140625" style="16"/>
    <col min="1037" max="1037" width="15.28515625" style="16" bestFit="1" customWidth="1"/>
    <col min="1038" max="1039" width="9.140625" style="16"/>
    <col min="1040" max="1040" width="11.28515625" style="16" customWidth="1"/>
    <col min="1041" max="1041" width="12.7109375" style="16" customWidth="1"/>
    <col min="1042" max="1280" width="9.140625" style="16"/>
    <col min="1281" max="1281" width="6.5703125" style="16" customWidth="1"/>
    <col min="1282" max="1282" width="16.5703125" style="16" customWidth="1"/>
    <col min="1283" max="1283" width="9.85546875" style="16" bestFit="1" customWidth="1"/>
    <col min="1284" max="1287" width="19.7109375" style="16" customWidth="1"/>
    <col min="1288" max="1288" width="18.7109375" style="16" customWidth="1"/>
    <col min="1289" max="1289" width="18.85546875" style="16" customWidth="1"/>
    <col min="1290" max="1291" width="19.7109375" style="16" customWidth="1"/>
    <col min="1292" max="1292" width="9.140625" style="16"/>
    <col min="1293" max="1293" width="15.28515625" style="16" bestFit="1" customWidth="1"/>
    <col min="1294" max="1295" width="9.140625" style="16"/>
    <col min="1296" max="1296" width="11.28515625" style="16" customWidth="1"/>
    <col min="1297" max="1297" width="12.7109375" style="16" customWidth="1"/>
    <col min="1298" max="1536" width="9.140625" style="16"/>
    <col min="1537" max="1537" width="6.5703125" style="16" customWidth="1"/>
    <col min="1538" max="1538" width="16.5703125" style="16" customWidth="1"/>
    <col min="1539" max="1539" width="9.85546875" style="16" bestFit="1" customWidth="1"/>
    <col min="1540" max="1543" width="19.7109375" style="16" customWidth="1"/>
    <col min="1544" max="1544" width="18.7109375" style="16" customWidth="1"/>
    <col min="1545" max="1545" width="18.85546875" style="16" customWidth="1"/>
    <col min="1546" max="1547" width="19.7109375" style="16" customWidth="1"/>
    <col min="1548" max="1548" width="9.140625" style="16"/>
    <col min="1549" max="1549" width="15.28515625" style="16" bestFit="1" customWidth="1"/>
    <col min="1550" max="1551" width="9.140625" style="16"/>
    <col min="1552" max="1552" width="11.28515625" style="16" customWidth="1"/>
    <col min="1553" max="1553" width="12.7109375" style="16" customWidth="1"/>
    <col min="1554" max="1792" width="9.140625" style="16"/>
    <col min="1793" max="1793" width="6.5703125" style="16" customWidth="1"/>
    <col min="1794" max="1794" width="16.5703125" style="16" customWidth="1"/>
    <col min="1795" max="1795" width="9.85546875" style="16" bestFit="1" customWidth="1"/>
    <col min="1796" max="1799" width="19.7109375" style="16" customWidth="1"/>
    <col min="1800" max="1800" width="18.7109375" style="16" customWidth="1"/>
    <col min="1801" max="1801" width="18.85546875" style="16" customWidth="1"/>
    <col min="1802" max="1803" width="19.7109375" style="16" customWidth="1"/>
    <col min="1804" max="1804" width="9.140625" style="16"/>
    <col min="1805" max="1805" width="15.28515625" style="16" bestFit="1" customWidth="1"/>
    <col min="1806" max="1807" width="9.140625" style="16"/>
    <col min="1808" max="1808" width="11.28515625" style="16" customWidth="1"/>
    <col min="1809" max="1809" width="12.7109375" style="16" customWidth="1"/>
    <col min="1810" max="2048" width="9.140625" style="16"/>
    <col min="2049" max="2049" width="6.5703125" style="16" customWidth="1"/>
    <col min="2050" max="2050" width="16.5703125" style="16" customWidth="1"/>
    <col min="2051" max="2051" width="9.85546875" style="16" bestFit="1" customWidth="1"/>
    <col min="2052" max="2055" width="19.7109375" style="16" customWidth="1"/>
    <col min="2056" max="2056" width="18.7109375" style="16" customWidth="1"/>
    <col min="2057" max="2057" width="18.85546875" style="16" customWidth="1"/>
    <col min="2058" max="2059" width="19.7109375" style="16" customWidth="1"/>
    <col min="2060" max="2060" width="9.140625" style="16"/>
    <col min="2061" max="2061" width="15.28515625" style="16" bestFit="1" customWidth="1"/>
    <col min="2062" max="2063" width="9.140625" style="16"/>
    <col min="2064" max="2064" width="11.28515625" style="16" customWidth="1"/>
    <col min="2065" max="2065" width="12.7109375" style="16" customWidth="1"/>
    <col min="2066" max="2304" width="9.140625" style="16"/>
    <col min="2305" max="2305" width="6.5703125" style="16" customWidth="1"/>
    <col min="2306" max="2306" width="16.5703125" style="16" customWidth="1"/>
    <col min="2307" max="2307" width="9.85546875" style="16" bestFit="1" customWidth="1"/>
    <col min="2308" max="2311" width="19.7109375" style="16" customWidth="1"/>
    <col min="2312" max="2312" width="18.7109375" style="16" customWidth="1"/>
    <col min="2313" max="2313" width="18.85546875" style="16" customWidth="1"/>
    <col min="2314" max="2315" width="19.7109375" style="16" customWidth="1"/>
    <col min="2316" max="2316" width="9.140625" style="16"/>
    <col min="2317" max="2317" width="15.28515625" style="16" bestFit="1" customWidth="1"/>
    <col min="2318" max="2319" width="9.140625" style="16"/>
    <col min="2320" max="2320" width="11.28515625" style="16" customWidth="1"/>
    <col min="2321" max="2321" width="12.7109375" style="16" customWidth="1"/>
    <col min="2322" max="2560" width="9.140625" style="16"/>
    <col min="2561" max="2561" width="6.5703125" style="16" customWidth="1"/>
    <col min="2562" max="2562" width="16.5703125" style="16" customWidth="1"/>
    <col min="2563" max="2563" width="9.85546875" style="16" bestFit="1" customWidth="1"/>
    <col min="2564" max="2567" width="19.7109375" style="16" customWidth="1"/>
    <col min="2568" max="2568" width="18.7109375" style="16" customWidth="1"/>
    <col min="2569" max="2569" width="18.85546875" style="16" customWidth="1"/>
    <col min="2570" max="2571" width="19.7109375" style="16" customWidth="1"/>
    <col min="2572" max="2572" width="9.140625" style="16"/>
    <col min="2573" max="2573" width="15.28515625" style="16" bestFit="1" customWidth="1"/>
    <col min="2574" max="2575" width="9.140625" style="16"/>
    <col min="2576" max="2576" width="11.28515625" style="16" customWidth="1"/>
    <col min="2577" max="2577" width="12.7109375" style="16" customWidth="1"/>
    <col min="2578" max="2816" width="9.140625" style="16"/>
    <col min="2817" max="2817" width="6.5703125" style="16" customWidth="1"/>
    <col min="2818" max="2818" width="16.5703125" style="16" customWidth="1"/>
    <col min="2819" max="2819" width="9.85546875" style="16" bestFit="1" customWidth="1"/>
    <col min="2820" max="2823" width="19.7109375" style="16" customWidth="1"/>
    <col min="2824" max="2824" width="18.7109375" style="16" customWidth="1"/>
    <col min="2825" max="2825" width="18.85546875" style="16" customWidth="1"/>
    <col min="2826" max="2827" width="19.7109375" style="16" customWidth="1"/>
    <col min="2828" max="2828" width="9.140625" style="16"/>
    <col min="2829" max="2829" width="15.28515625" style="16" bestFit="1" customWidth="1"/>
    <col min="2830" max="2831" width="9.140625" style="16"/>
    <col min="2832" max="2832" width="11.28515625" style="16" customWidth="1"/>
    <col min="2833" max="2833" width="12.7109375" style="16" customWidth="1"/>
    <col min="2834" max="3072" width="9.140625" style="16"/>
    <col min="3073" max="3073" width="6.5703125" style="16" customWidth="1"/>
    <col min="3074" max="3074" width="16.5703125" style="16" customWidth="1"/>
    <col min="3075" max="3075" width="9.85546875" style="16" bestFit="1" customWidth="1"/>
    <col min="3076" max="3079" width="19.7109375" style="16" customWidth="1"/>
    <col min="3080" max="3080" width="18.7109375" style="16" customWidth="1"/>
    <col min="3081" max="3081" width="18.85546875" style="16" customWidth="1"/>
    <col min="3082" max="3083" width="19.7109375" style="16" customWidth="1"/>
    <col min="3084" max="3084" width="9.140625" style="16"/>
    <col min="3085" max="3085" width="15.28515625" style="16" bestFit="1" customWidth="1"/>
    <col min="3086" max="3087" width="9.140625" style="16"/>
    <col min="3088" max="3088" width="11.28515625" style="16" customWidth="1"/>
    <col min="3089" max="3089" width="12.7109375" style="16" customWidth="1"/>
    <col min="3090" max="3328" width="9.140625" style="16"/>
    <col min="3329" max="3329" width="6.5703125" style="16" customWidth="1"/>
    <col min="3330" max="3330" width="16.5703125" style="16" customWidth="1"/>
    <col min="3331" max="3331" width="9.85546875" style="16" bestFit="1" customWidth="1"/>
    <col min="3332" max="3335" width="19.7109375" style="16" customWidth="1"/>
    <col min="3336" max="3336" width="18.7109375" style="16" customWidth="1"/>
    <col min="3337" max="3337" width="18.85546875" style="16" customWidth="1"/>
    <col min="3338" max="3339" width="19.7109375" style="16" customWidth="1"/>
    <col min="3340" max="3340" width="9.140625" style="16"/>
    <col min="3341" max="3341" width="15.28515625" style="16" bestFit="1" customWidth="1"/>
    <col min="3342" max="3343" width="9.140625" style="16"/>
    <col min="3344" max="3344" width="11.28515625" style="16" customWidth="1"/>
    <col min="3345" max="3345" width="12.7109375" style="16" customWidth="1"/>
    <col min="3346" max="3584" width="9.140625" style="16"/>
    <col min="3585" max="3585" width="6.5703125" style="16" customWidth="1"/>
    <col min="3586" max="3586" width="16.5703125" style="16" customWidth="1"/>
    <col min="3587" max="3587" width="9.85546875" style="16" bestFit="1" customWidth="1"/>
    <col min="3588" max="3591" width="19.7109375" style="16" customWidth="1"/>
    <col min="3592" max="3592" width="18.7109375" style="16" customWidth="1"/>
    <col min="3593" max="3593" width="18.85546875" style="16" customWidth="1"/>
    <col min="3594" max="3595" width="19.7109375" style="16" customWidth="1"/>
    <col min="3596" max="3596" width="9.140625" style="16"/>
    <col min="3597" max="3597" width="15.28515625" style="16" bestFit="1" customWidth="1"/>
    <col min="3598" max="3599" width="9.140625" style="16"/>
    <col min="3600" max="3600" width="11.28515625" style="16" customWidth="1"/>
    <col min="3601" max="3601" width="12.7109375" style="16" customWidth="1"/>
    <col min="3602" max="3840" width="9.140625" style="16"/>
    <col min="3841" max="3841" width="6.5703125" style="16" customWidth="1"/>
    <col min="3842" max="3842" width="16.5703125" style="16" customWidth="1"/>
    <col min="3843" max="3843" width="9.85546875" style="16" bestFit="1" customWidth="1"/>
    <col min="3844" max="3847" width="19.7109375" style="16" customWidth="1"/>
    <col min="3848" max="3848" width="18.7109375" style="16" customWidth="1"/>
    <col min="3849" max="3849" width="18.85546875" style="16" customWidth="1"/>
    <col min="3850" max="3851" width="19.7109375" style="16" customWidth="1"/>
    <col min="3852" max="3852" width="9.140625" style="16"/>
    <col min="3853" max="3853" width="15.28515625" style="16" bestFit="1" customWidth="1"/>
    <col min="3854" max="3855" width="9.140625" style="16"/>
    <col min="3856" max="3856" width="11.28515625" style="16" customWidth="1"/>
    <col min="3857" max="3857" width="12.7109375" style="16" customWidth="1"/>
    <col min="3858" max="4096" width="9.140625" style="16"/>
    <col min="4097" max="4097" width="6.5703125" style="16" customWidth="1"/>
    <col min="4098" max="4098" width="16.5703125" style="16" customWidth="1"/>
    <col min="4099" max="4099" width="9.85546875" style="16" bestFit="1" customWidth="1"/>
    <col min="4100" max="4103" width="19.7109375" style="16" customWidth="1"/>
    <col min="4104" max="4104" width="18.7109375" style="16" customWidth="1"/>
    <col min="4105" max="4105" width="18.85546875" style="16" customWidth="1"/>
    <col min="4106" max="4107" width="19.7109375" style="16" customWidth="1"/>
    <col min="4108" max="4108" width="9.140625" style="16"/>
    <col min="4109" max="4109" width="15.28515625" style="16" bestFit="1" customWidth="1"/>
    <col min="4110" max="4111" width="9.140625" style="16"/>
    <col min="4112" max="4112" width="11.28515625" style="16" customWidth="1"/>
    <col min="4113" max="4113" width="12.7109375" style="16" customWidth="1"/>
    <col min="4114" max="4352" width="9.140625" style="16"/>
    <col min="4353" max="4353" width="6.5703125" style="16" customWidth="1"/>
    <col min="4354" max="4354" width="16.5703125" style="16" customWidth="1"/>
    <col min="4355" max="4355" width="9.85546875" style="16" bestFit="1" customWidth="1"/>
    <col min="4356" max="4359" width="19.7109375" style="16" customWidth="1"/>
    <col min="4360" max="4360" width="18.7109375" style="16" customWidth="1"/>
    <col min="4361" max="4361" width="18.85546875" style="16" customWidth="1"/>
    <col min="4362" max="4363" width="19.7109375" style="16" customWidth="1"/>
    <col min="4364" max="4364" width="9.140625" style="16"/>
    <col min="4365" max="4365" width="15.28515625" style="16" bestFit="1" customWidth="1"/>
    <col min="4366" max="4367" width="9.140625" style="16"/>
    <col min="4368" max="4368" width="11.28515625" style="16" customWidth="1"/>
    <col min="4369" max="4369" width="12.7109375" style="16" customWidth="1"/>
    <col min="4370" max="4608" width="9.140625" style="16"/>
    <col min="4609" max="4609" width="6.5703125" style="16" customWidth="1"/>
    <col min="4610" max="4610" width="16.5703125" style="16" customWidth="1"/>
    <col min="4611" max="4611" width="9.85546875" style="16" bestFit="1" customWidth="1"/>
    <col min="4612" max="4615" width="19.7109375" style="16" customWidth="1"/>
    <col min="4616" max="4616" width="18.7109375" style="16" customWidth="1"/>
    <col min="4617" max="4617" width="18.85546875" style="16" customWidth="1"/>
    <col min="4618" max="4619" width="19.7109375" style="16" customWidth="1"/>
    <col min="4620" max="4620" width="9.140625" style="16"/>
    <col min="4621" max="4621" width="15.28515625" style="16" bestFit="1" customWidth="1"/>
    <col min="4622" max="4623" width="9.140625" style="16"/>
    <col min="4624" max="4624" width="11.28515625" style="16" customWidth="1"/>
    <col min="4625" max="4625" width="12.7109375" style="16" customWidth="1"/>
    <col min="4626" max="4864" width="9.140625" style="16"/>
    <col min="4865" max="4865" width="6.5703125" style="16" customWidth="1"/>
    <col min="4866" max="4866" width="16.5703125" style="16" customWidth="1"/>
    <col min="4867" max="4867" width="9.85546875" style="16" bestFit="1" customWidth="1"/>
    <col min="4868" max="4871" width="19.7109375" style="16" customWidth="1"/>
    <col min="4872" max="4872" width="18.7109375" style="16" customWidth="1"/>
    <col min="4873" max="4873" width="18.85546875" style="16" customWidth="1"/>
    <col min="4874" max="4875" width="19.7109375" style="16" customWidth="1"/>
    <col min="4876" max="4876" width="9.140625" style="16"/>
    <col min="4877" max="4877" width="15.28515625" style="16" bestFit="1" customWidth="1"/>
    <col min="4878" max="4879" width="9.140625" style="16"/>
    <col min="4880" max="4880" width="11.28515625" style="16" customWidth="1"/>
    <col min="4881" max="4881" width="12.7109375" style="16" customWidth="1"/>
    <col min="4882" max="5120" width="9.140625" style="16"/>
    <col min="5121" max="5121" width="6.5703125" style="16" customWidth="1"/>
    <col min="5122" max="5122" width="16.5703125" style="16" customWidth="1"/>
    <col min="5123" max="5123" width="9.85546875" style="16" bestFit="1" customWidth="1"/>
    <col min="5124" max="5127" width="19.7109375" style="16" customWidth="1"/>
    <col min="5128" max="5128" width="18.7109375" style="16" customWidth="1"/>
    <col min="5129" max="5129" width="18.85546875" style="16" customWidth="1"/>
    <col min="5130" max="5131" width="19.7109375" style="16" customWidth="1"/>
    <col min="5132" max="5132" width="9.140625" style="16"/>
    <col min="5133" max="5133" width="15.28515625" style="16" bestFit="1" customWidth="1"/>
    <col min="5134" max="5135" width="9.140625" style="16"/>
    <col min="5136" max="5136" width="11.28515625" style="16" customWidth="1"/>
    <col min="5137" max="5137" width="12.7109375" style="16" customWidth="1"/>
    <col min="5138" max="5376" width="9.140625" style="16"/>
    <col min="5377" max="5377" width="6.5703125" style="16" customWidth="1"/>
    <col min="5378" max="5378" width="16.5703125" style="16" customWidth="1"/>
    <col min="5379" max="5379" width="9.85546875" style="16" bestFit="1" customWidth="1"/>
    <col min="5380" max="5383" width="19.7109375" style="16" customWidth="1"/>
    <col min="5384" max="5384" width="18.7109375" style="16" customWidth="1"/>
    <col min="5385" max="5385" width="18.85546875" style="16" customWidth="1"/>
    <col min="5386" max="5387" width="19.7109375" style="16" customWidth="1"/>
    <col min="5388" max="5388" width="9.140625" style="16"/>
    <col min="5389" max="5389" width="15.28515625" style="16" bestFit="1" customWidth="1"/>
    <col min="5390" max="5391" width="9.140625" style="16"/>
    <col min="5392" max="5392" width="11.28515625" style="16" customWidth="1"/>
    <col min="5393" max="5393" width="12.7109375" style="16" customWidth="1"/>
    <col min="5394" max="5632" width="9.140625" style="16"/>
    <col min="5633" max="5633" width="6.5703125" style="16" customWidth="1"/>
    <col min="5634" max="5634" width="16.5703125" style="16" customWidth="1"/>
    <col min="5635" max="5635" width="9.85546875" style="16" bestFit="1" customWidth="1"/>
    <col min="5636" max="5639" width="19.7109375" style="16" customWidth="1"/>
    <col min="5640" max="5640" width="18.7109375" style="16" customWidth="1"/>
    <col min="5641" max="5641" width="18.85546875" style="16" customWidth="1"/>
    <col min="5642" max="5643" width="19.7109375" style="16" customWidth="1"/>
    <col min="5644" max="5644" width="9.140625" style="16"/>
    <col min="5645" max="5645" width="15.28515625" style="16" bestFit="1" customWidth="1"/>
    <col min="5646" max="5647" width="9.140625" style="16"/>
    <col min="5648" max="5648" width="11.28515625" style="16" customWidth="1"/>
    <col min="5649" max="5649" width="12.7109375" style="16" customWidth="1"/>
    <col min="5650" max="5888" width="9.140625" style="16"/>
    <col min="5889" max="5889" width="6.5703125" style="16" customWidth="1"/>
    <col min="5890" max="5890" width="16.5703125" style="16" customWidth="1"/>
    <col min="5891" max="5891" width="9.85546875" style="16" bestFit="1" customWidth="1"/>
    <col min="5892" max="5895" width="19.7109375" style="16" customWidth="1"/>
    <col min="5896" max="5896" width="18.7109375" style="16" customWidth="1"/>
    <col min="5897" max="5897" width="18.85546875" style="16" customWidth="1"/>
    <col min="5898" max="5899" width="19.7109375" style="16" customWidth="1"/>
    <col min="5900" max="5900" width="9.140625" style="16"/>
    <col min="5901" max="5901" width="15.28515625" style="16" bestFit="1" customWidth="1"/>
    <col min="5902" max="5903" width="9.140625" style="16"/>
    <col min="5904" max="5904" width="11.28515625" style="16" customWidth="1"/>
    <col min="5905" max="5905" width="12.7109375" style="16" customWidth="1"/>
    <col min="5906" max="6144" width="9.140625" style="16"/>
    <col min="6145" max="6145" width="6.5703125" style="16" customWidth="1"/>
    <col min="6146" max="6146" width="16.5703125" style="16" customWidth="1"/>
    <col min="6147" max="6147" width="9.85546875" style="16" bestFit="1" customWidth="1"/>
    <col min="6148" max="6151" width="19.7109375" style="16" customWidth="1"/>
    <col min="6152" max="6152" width="18.7109375" style="16" customWidth="1"/>
    <col min="6153" max="6153" width="18.85546875" style="16" customWidth="1"/>
    <col min="6154" max="6155" width="19.7109375" style="16" customWidth="1"/>
    <col min="6156" max="6156" width="9.140625" style="16"/>
    <col min="6157" max="6157" width="15.28515625" style="16" bestFit="1" customWidth="1"/>
    <col min="6158" max="6159" width="9.140625" style="16"/>
    <col min="6160" max="6160" width="11.28515625" style="16" customWidth="1"/>
    <col min="6161" max="6161" width="12.7109375" style="16" customWidth="1"/>
    <col min="6162" max="6400" width="9.140625" style="16"/>
    <col min="6401" max="6401" width="6.5703125" style="16" customWidth="1"/>
    <col min="6402" max="6402" width="16.5703125" style="16" customWidth="1"/>
    <col min="6403" max="6403" width="9.85546875" style="16" bestFit="1" customWidth="1"/>
    <col min="6404" max="6407" width="19.7109375" style="16" customWidth="1"/>
    <col min="6408" max="6408" width="18.7109375" style="16" customWidth="1"/>
    <col min="6409" max="6409" width="18.85546875" style="16" customWidth="1"/>
    <col min="6410" max="6411" width="19.7109375" style="16" customWidth="1"/>
    <col min="6412" max="6412" width="9.140625" style="16"/>
    <col min="6413" max="6413" width="15.28515625" style="16" bestFit="1" customWidth="1"/>
    <col min="6414" max="6415" width="9.140625" style="16"/>
    <col min="6416" max="6416" width="11.28515625" style="16" customWidth="1"/>
    <col min="6417" max="6417" width="12.7109375" style="16" customWidth="1"/>
    <col min="6418" max="6656" width="9.140625" style="16"/>
    <col min="6657" max="6657" width="6.5703125" style="16" customWidth="1"/>
    <col min="6658" max="6658" width="16.5703125" style="16" customWidth="1"/>
    <col min="6659" max="6659" width="9.85546875" style="16" bestFit="1" customWidth="1"/>
    <col min="6660" max="6663" width="19.7109375" style="16" customWidth="1"/>
    <col min="6664" max="6664" width="18.7109375" style="16" customWidth="1"/>
    <col min="6665" max="6665" width="18.85546875" style="16" customWidth="1"/>
    <col min="6666" max="6667" width="19.7109375" style="16" customWidth="1"/>
    <col min="6668" max="6668" width="9.140625" style="16"/>
    <col min="6669" max="6669" width="15.28515625" style="16" bestFit="1" customWidth="1"/>
    <col min="6670" max="6671" width="9.140625" style="16"/>
    <col min="6672" max="6672" width="11.28515625" style="16" customWidth="1"/>
    <col min="6673" max="6673" width="12.7109375" style="16" customWidth="1"/>
    <col min="6674" max="6912" width="9.140625" style="16"/>
    <col min="6913" max="6913" width="6.5703125" style="16" customWidth="1"/>
    <col min="6914" max="6914" width="16.5703125" style="16" customWidth="1"/>
    <col min="6915" max="6915" width="9.85546875" style="16" bestFit="1" customWidth="1"/>
    <col min="6916" max="6919" width="19.7109375" style="16" customWidth="1"/>
    <col min="6920" max="6920" width="18.7109375" style="16" customWidth="1"/>
    <col min="6921" max="6921" width="18.85546875" style="16" customWidth="1"/>
    <col min="6922" max="6923" width="19.7109375" style="16" customWidth="1"/>
    <col min="6924" max="6924" width="9.140625" style="16"/>
    <col min="6925" max="6925" width="15.28515625" style="16" bestFit="1" customWidth="1"/>
    <col min="6926" max="6927" width="9.140625" style="16"/>
    <col min="6928" max="6928" width="11.28515625" style="16" customWidth="1"/>
    <col min="6929" max="6929" width="12.7109375" style="16" customWidth="1"/>
    <col min="6930" max="7168" width="9.140625" style="16"/>
    <col min="7169" max="7169" width="6.5703125" style="16" customWidth="1"/>
    <col min="7170" max="7170" width="16.5703125" style="16" customWidth="1"/>
    <col min="7171" max="7171" width="9.85546875" style="16" bestFit="1" customWidth="1"/>
    <col min="7172" max="7175" width="19.7109375" style="16" customWidth="1"/>
    <col min="7176" max="7176" width="18.7109375" style="16" customWidth="1"/>
    <col min="7177" max="7177" width="18.85546875" style="16" customWidth="1"/>
    <col min="7178" max="7179" width="19.7109375" style="16" customWidth="1"/>
    <col min="7180" max="7180" width="9.140625" style="16"/>
    <col min="7181" max="7181" width="15.28515625" style="16" bestFit="1" customWidth="1"/>
    <col min="7182" max="7183" width="9.140625" style="16"/>
    <col min="7184" max="7184" width="11.28515625" style="16" customWidth="1"/>
    <col min="7185" max="7185" width="12.7109375" style="16" customWidth="1"/>
    <col min="7186" max="7424" width="9.140625" style="16"/>
    <col min="7425" max="7425" width="6.5703125" style="16" customWidth="1"/>
    <col min="7426" max="7426" width="16.5703125" style="16" customWidth="1"/>
    <col min="7427" max="7427" width="9.85546875" style="16" bestFit="1" customWidth="1"/>
    <col min="7428" max="7431" width="19.7109375" style="16" customWidth="1"/>
    <col min="7432" max="7432" width="18.7109375" style="16" customWidth="1"/>
    <col min="7433" max="7433" width="18.85546875" style="16" customWidth="1"/>
    <col min="7434" max="7435" width="19.7109375" style="16" customWidth="1"/>
    <col min="7436" max="7436" width="9.140625" style="16"/>
    <col min="7437" max="7437" width="15.28515625" style="16" bestFit="1" customWidth="1"/>
    <col min="7438" max="7439" width="9.140625" style="16"/>
    <col min="7440" max="7440" width="11.28515625" style="16" customWidth="1"/>
    <col min="7441" max="7441" width="12.7109375" style="16" customWidth="1"/>
    <col min="7442" max="7680" width="9.140625" style="16"/>
    <col min="7681" max="7681" width="6.5703125" style="16" customWidth="1"/>
    <col min="7682" max="7682" width="16.5703125" style="16" customWidth="1"/>
    <col min="7683" max="7683" width="9.85546875" style="16" bestFit="1" customWidth="1"/>
    <col min="7684" max="7687" width="19.7109375" style="16" customWidth="1"/>
    <col min="7688" max="7688" width="18.7109375" style="16" customWidth="1"/>
    <col min="7689" max="7689" width="18.85546875" style="16" customWidth="1"/>
    <col min="7690" max="7691" width="19.7109375" style="16" customWidth="1"/>
    <col min="7692" max="7692" width="9.140625" style="16"/>
    <col min="7693" max="7693" width="15.28515625" style="16" bestFit="1" customWidth="1"/>
    <col min="7694" max="7695" width="9.140625" style="16"/>
    <col min="7696" max="7696" width="11.28515625" style="16" customWidth="1"/>
    <col min="7697" max="7697" width="12.7109375" style="16" customWidth="1"/>
    <col min="7698" max="7936" width="9.140625" style="16"/>
    <col min="7937" max="7937" width="6.5703125" style="16" customWidth="1"/>
    <col min="7938" max="7938" width="16.5703125" style="16" customWidth="1"/>
    <col min="7939" max="7939" width="9.85546875" style="16" bestFit="1" customWidth="1"/>
    <col min="7940" max="7943" width="19.7109375" style="16" customWidth="1"/>
    <col min="7944" max="7944" width="18.7109375" style="16" customWidth="1"/>
    <col min="7945" max="7945" width="18.85546875" style="16" customWidth="1"/>
    <col min="7946" max="7947" width="19.7109375" style="16" customWidth="1"/>
    <col min="7948" max="7948" width="9.140625" style="16"/>
    <col min="7949" max="7949" width="15.28515625" style="16" bestFit="1" customWidth="1"/>
    <col min="7950" max="7951" width="9.140625" style="16"/>
    <col min="7952" max="7952" width="11.28515625" style="16" customWidth="1"/>
    <col min="7953" max="7953" width="12.7109375" style="16" customWidth="1"/>
    <col min="7954" max="8192" width="9.140625" style="16"/>
    <col min="8193" max="8193" width="6.5703125" style="16" customWidth="1"/>
    <col min="8194" max="8194" width="16.5703125" style="16" customWidth="1"/>
    <col min="8195" max="8195" width="9.85546875" style="16" bestFit="1" customWidth="1"/>
    <col min="8196" max="8199" width="19.7109375" style="16" customWidth="1"/>
    <col min="8200" max="8200" width="18.7109375" style="16" customWidth="1"/>
    <col min="8201" max="8201" width="18.85546875" style="16" customWidth="1"/>
    <col min="8202" max="8203" width="19.7109375" style="16" customWidth="1"/>
    <col min="8204" max="8204" width="9.140625" style="16"/>
    <col min="8205" max="8205" width="15.28515625" style="16" bestFit="1" customWidth="1"/>
    <col min="8206" max="8207" width="9.140625" style="16"/>
    <col min="8208" max="8208" width="11.28515625" style="16" customWidth="1"/>
    <col min="8209" max="8209" width="12.7109375" style="16" customWidth="1"/>
    <col min="8210" max="8448" width="9.140625" style="16"/>
    <col min="8449" max="8449" width="6.5703125" style="16" customWidth="1"/>
    <col min="8450" max="8450" width="16.5703125" style="16" customWidth="1"/>
    <col min="8451" max="8451" width="9.85546875" style="16" bestFit="1" customWidth="1"/>
    <col min="8452" max="8455" width="19.7109375" style="16" customWidth="1"/>
    <col min="8456" max="8456" width="18.7109375" style="16" customWidth="1"/>
    <col min="8457" max="8457" width="18.85546875" style="16" customWidth="1"/>
    <col min="8458" max="8459" width="19.7109375" style="16" customWidth="1"/>
    <col min="8460" max="8460" width="9.140625" style="16"/>
    <col min="8461" max="8461" width="15.28515625" style="16" bestFit="1" customWidth="1"/>
    <col min="8462" max="8463" width="9.140625" style="16"/>
    <col min="8464" max="8464" width="11.28515625" style="16" customWidth="1"/>
    <col min="8465" max="8465" width="12.7109375" style="16" customWidth="1"/>
    <col min="8466" max="8704" width="9.140625" style="16"/>
    <col min="8705" max="8705" width="6.5703125" style="16" customWidth="1"/>
    <col min="8706" max="8706" width="16.5703125" style="16" customWidth="1"/>
    <col min="8707" max="8707" width="9.85546875" style="16" bestFit="1" customWidth="1"/>
    <col min="8708" max="8711" width="19.7109375" style="16" customWidth="1"/>
    <col min="8712" max="8712" width="18.7109375" style="16" customWidth="1"/>
    <col min="8713" max="8713" width="18.85546875" style="16" customWidth="1"/>
    <col min="8714" max="8715" width="19.7109375" style="16" customWidth="1"/>
    <col min="8716" max="8716" width="9.140625" style="16"/>
    <col min="8717" max="8717" width="15.28515625" style="16" bestFit="1" customWidth="1"/>
    <col min="8718" max="8719" width="9.140625" style="16"/>
    <col min="8720" max="8720" width="11.28515625" style="16" customWidth="1"/>
    <col min="8721" max="8721" width="12.7109375" style="16" customWidth="1"/>
    <col min="8722" max="8960" width="9.140625" style="16"/>
    <col min="8961" max="8961" width="6.5703125" style="16" customWidth="1"/>
    <col min="8962" max="8962" width="16.5703125" style="16" customWidth="1"/>
    <col min="8963" max="8963" width="9.85546875" style="16" bestFit="1" customWidth="1"/>
    <col min="8964" max="8967" width="19.7109375" style="16" customWidth="1"/>
    <col min="8968" max="8968" width="18.7109375" style="16" customWidth="1"/>
    <col min="8969" max="8969" width="18.85546875" style="16" customWidth="1"/>
    <col min="8970" max="8971" width="19.7109375" style="16" customWidth="1"/>
    <col min="8972" max="8972" width="9.140625" style="16"/>
    <col min="8973" max="8973" width="15.28515625" style="16" bestFit="1" customWidth="1"/>
    <col min="8974" max="8975" width="9.140625" style="16"/>
    <col min="8976" max="8976" width="11.28515625" style="16" customWidth="1"/>
    <col min="8977" max="8977" width="12.7109375" style="16" customWidth="1"/>
    <col min="8978" max="9216" width="9.140625" style="16"/>
    <col min="9217" max="9217" width="6.5703125" style="16" customWidth="1"/>
    <col min="9218" max="9218" width="16.5703125" style="16" customWidth="1"/>
    <col min="9219" max="9219" width="9.85546875" style="16" bestFit="1" customWidth="1"/>
    <col min="9220" max="9223" width="19.7109375" style="16" customWidth="1"/>
    <col min="9224" max="9224" width="18.7109375" style="16" customWidth="1"/>
    <col min="9225" max="9225" width="18.85546875" style="16" customWidth="1"/>
    <col min="9226" max="9227" width="19.7109375" style="16" customWidth="1"/>
    <col min="9228" max="9228" width="9.140625" style="16"/>
    <col min="9229" max="9229" width="15.28515625" style="16" bestFit="1" customWidth="1"/>
    <col min="9230" max="9231" width="9.140625" style="16"/>
    <col min="9232" max="9232" width="11.28515625" style="16" customWidth="1"/>
    <col min="9233" max="9233" width="12.7109375" style="16" customWidth="1"/>
    <col min="9234" max="9472" width="9.140625" style="16"/>
    <col min="9473" max="9473" width="6.5703125" style="16" customWidth="1"/>
    <col min="9474" max="9474" width="16.5703125" style="16" customWidth="1"/>
    <col min="9475" max="9475" width="9.85546875" style="16" bestFit="1" customWidth="1"/>
    <col min="9476" max="9479" width="19.7109375" style="16" customWidth="1"/>
    <col min="9480" max="9480" width="18.7109375" style="16" customWidth="1"/>
    <col min="9481" max="9481" width="18.85546875" style="16" customWidth="1"/>
    <col min="9482" max="9483" width="19.7109375" style="16" customWidth="1"/>
    <col min="9484" max="9484" width="9.140625" style="16"/>
    <col min="9485" max="9485" width="15.28515625" style="16" bestFit="1" customWidth="1"/>
    <col min="9486" max="9487" width="9.140625" style="16"/>
    <col min="9488" max="9488" width="11.28515625" style="16" customWidth="1"/>
    <col min="9489" max="9489" width="12.7109375" style="16" customWidth="1"/>
    <col min="9490" max="9728" width="9.140625" style="16"/>
    <col min="9729" max="9729" width="6.5703125" style="16" customWidth="1"/>
    <col min="9730" max="9730" width="16.5703125" style="16" customWidth="1"/>
    <col min="9731" max="9731" width="9.85546875" style="16" bestFit="1" customWidth="1"/>
    <col min="9732" max="9735" width="19.7109375" style="16" customWidth="1"/>
    <col min="9736" max="9736" width="18.7109375" style="16" customWidth="1"/>
    <col min="9737" max="9737" width="18.85546875" style="16" customWidth="1"/>
    <col min="9738" max="9739" width="19.7109375" style="16" customWidth="1"/>
    <col min="9740" max="9740" width="9.140625" style="16"/>
    <col min="9741" max="9741" width="15.28515625" style="16" bestFit="1" customWidth="1"/>
    <col min="9742" max="9743" width="9.140625" style="16"/>
    <col min="9744" max="9744" width="11.28515625" style="16" customWidth="1"/>
    <col min="9745" max="9745" width="12.7109375" style="16" customWidth="1"/>
    <col min="9746" max="9984" width="9.140625" style="16"/>
    <col min="9985" max="9985" width="6.5703125" style="16" customWidth="1"/>
    <col min="9986" max="9986" width="16.5703125" style="16" customWidth="1"/>
    <col min="9987" max="9987" width="9.85546875" style="16" bestFit="1" customWidth="1"/>
    <col min="9988" max="9991" width="19.7109375" style="16" customWidth="1"/>
    <col min="9992" max="9992" width="18.7109375" style="16" customWidth="1"/>
    <col min="9993" max="9993" width="18.85546875" style="16" customWidth="1"/>
    <col min="9994" max="9995" width="19.7109375" style="16" customWidth="1"/>
    <col min="9996" max="9996" width="9.140625" style="16"/>
    <col min="9997" max="9997" width="15.28515625" style="16" bestFit="1" customWidth="1"/>
    <col min="9998" max="9999" width="9.140625" style="16"/>
    <col min="10000" max="10000" width="11.28515625" style="16" customWidth="1"/>
    <col min="10001" max="10001" width="12.7109375" style="16" customWidth="1"/>
    <col min="10002" max="10240" width="9.140625" style="16"/>
    <col min="10241" max="10241" width="6.5703125" style="16" customWidth="1"/>
    <col min="10242" max="10242" width="16.5703125" style="16" customWidth="1"/>
    <col min="10243" max="10243" width="9.85546875" style="16" bestFit="1" customWidth="1"/>
    <col min="10244" max="10247" width="19.7109375" style="16" customWidth="1"/>
    <col min="10248" max="10248" width="18.7109375" style="16" customWidth="1"/>
    <col min="10249" max="10249" width="18.85546875" style="16" customWidth="1"/>
    <col min="10250" max="10251" width="19.7109375" style="16" customWidth="1"/>
    <col min="10252" max="10252" width="9.140625" style="16"/>
    <col min="10253" max="10253" width="15.28515625" style="16" bestFit="1" customWidth="1"/>
    <col min="10254" max="10255" width="9.140625" style="16"/>
    <col min="10256" max="10256" width="11.28515625" style="16" customWidth="1"/>
    <col min="10257" max="10257" width="12.7109375" style="16" customWidth="1"/>
    <col min="10258" max="10496" width="9.140625" style="16"/>
    <col min="10497" max="10497" width="6.5703125" style="16" customWidth="1"/>
    <col min="10498" max="10498" width="16.5703125" style="16" customWidth="1"/>
    <col min="10499" max="10499" width="9.85546875" style="16" bestFit="1" customWidth="1"/>
    <col min="10500" max="10503" width="19.7109375" style="16" customWidth="1"/>
    <col min="10504" max="10504" width="18.7109375" style="16" customWidth="1"/>
    <col min="10505" max="10505" width="18.85546875" style="16" customWidth="1"/>
    <col min="10506" max="10507" width="19.7109375" style="16" customWidth="1"/>
    <col min="10508" max="10508" width="9.140625" style="16"/>
    <col min="10509" max="10509" width="15.28515625" style="16" bestFit="1" customWidth="1"/>
    <col min="10510" max="10511" width="9.140625" style="16"/>
    <col min="10512" max="10512" width="11.28515625" style="16" customWidth="1"/>
    <col min="10513" max="10513" width="12.7109375" style="16" customWidth="1"/>
    <col min="10514" max="10752" width="9.140625" style="16"/>
    <col min="10753" max="10753" width="6.5703125" style="16" customWidth="1"/>
    <col min="10754" max="10754" width="16.5703125" style="16" customWidth="1"/>
    <col min="10755" max="10755" width="9.85546875" style="16" bestFit="1" customWidth="1"/>
    <col min="10756" max="10759" width="19.7109375" style="16" customWidth="1"/>
    <col min="10760" max="10760" width="18.7109375" style="16" customWidth="1"/>
    <col min="10761" max="10761" width="18.85546875" style="16" customWidth="1"/>
    <col min="10762" max="10763" width="19.7109375" style="16" customWidth="1"/>
    <col min="10764" max="10764" width="9.140625" style="16"/>
    <col min="10765" max="10765" width="15.28515625" style="16" bestFit="1" customWidth="1"/>
    <col min="10766" max="10767" width="9.140625" style="16"/>
    <col min="10768" max="10768" width="11.28515625" style="16" customWidth="1"/>
    <col min="10769" max="10769" width="12.7109375" style="16" customWidth="1"/>
    <col min="10770" max="11008" width="9.140625" style="16"/>
    <col min="11009" max="11009" width="6.5703125" style="16" customWidth="1"/>
    <col min="11010" max="11010" width="16.5703125" style="16" customWidth="1"/>
    <col min="11011" max="11011" width="9.85546875" style="16" bestFit="1" customWidth="1"/>
    <col min="11012" max="11015" width="19.7109375" style="16" customWidth="1"/>
    <col min="11016" max="11016" width="18.7109375" style="16" customWidth="1"/>
    <col min="11017" max="11017" width="18.85546875" style="16" customWidth="1"/>
    <col min="11018" max="11019" width="19.7109375" style="16" customWidth="1"/>
    <col min="11020" max="11020" width="9.140625" style="16"/>
    <col min="11021" max="11021" width="15.28515625" style="16" bestFit="1" customWidth="1"/>
    <col min="11022" max="11023" width="9.140625" style="16"/>
    <col min="11024" max="11024" width="11.28515625" style="16" customWidth="1"/>
    <col min="11025" max="11025" width="12.7109375" style="16" customWidth="1"/>
    <col min="11026" max="11264" width="9.140625" style="16"/>
    <col min="11265" max="11265" width="6.5703125" style="16" customWidth="1"/>
    <col min="11266" max="11266" width="16.5703125" style="16" customWidth="1"/>
    <col min="11267" max="11267" width="9.85546875" style="16" bestFit="1" customWidth="1"/>
    <col min="11268" max="11271" width="19.7109375" style="16" customWidth="1"/>
    <col min="11272" max="11272" width="18.7109375" style="16" customWidth="1"/>
    <col min="11273" max="11273" width="18.85546875" style="16" customWidth="1"/>
    <col min="11274" max="11275" width="19.7109375" style="16" customWidth="1"/>
    <col min="11276" max="11276" width="9.140625" style="16"/>
    <col min="11277" max="11277" width="15.28515625" style="16" bestFit="1" customWidth="1"/>
    <col min="11278" max="11279" width="9.140625" style="16"/>
    <col min="11280" max="11280" width="11.28515625" style="16" customWidth="1"/>
    <col min="11281" max="11281" width="12.7109375" style="16" customWidth="1"/>
    <col min="11282" max="11520" width="9.140625" style="16"/>
    <col min="11521" max="11521" width="6.5703125" style="16" customWidth="1"/>
    <col min="11522" max="11522" width="16.5703125" style="16" customWidth="1"/>
    <col min="11523" max="11523" width="9.85546875" style="16" bestFit="1" customWidth="1"/>
    <col min="11524" max="11527" width="19.7109375" style="16" customWidth="1"/>
    <col min="11528" max="11528" width="18.7109375" style="16" customWidth="1"/>
    <col min="11529" max="11529" width="18.85546875" style="16" customWidth="1"/>
    <col min="11530" max="11531" width="19.7109375" style="16" customWidth="1"/>
    <col min="11532" max="11532" width="9.140625" style="16"/>
    <col min="11533" max="11533" width="15.28515625" style="16" bestFit="1" customWidth="1"/>
    <col min="11534" max="11535" width="9.140625" style="16"/>
    <col min="11536" max="11536" width="11.28515625" style="16" customWidth="1"/>
    <col min="11537" max="11537" width="12.7109375" style="16" customWidth="1"/>
    <col min="11538" max="11776" width="9.140625" style="16"/>
    <col min="11777" max="11777" width="6.5703125" style="16" customWidth="1"/>
    <col min="11778" max="11778" width="16.5703125" style="16" customWidth="1"/>
    <col min="11779" max="11779" width="9.85546875" style="16" bestFit="1" customWidth="1"/>
    <col min="11780" max="11783" width="19.7109375" style="16" customWidth="1"/>
    <col min="11784" max="11784" width="18.7109375" style="16" customWidth="1"/>
    <col min="11785" max="11785" width="18.85546875" style="16" customWidth="1"/>
    <col min="11786" max="11787" width="19.7109375" style="16" customWidth="1"/>
    <col min="11788" max="11788" width="9.140625" style="16"/>
    <col min="11789" max="11789" width="15.28515625" style="16" bestFit="1" customWidth="1"/>
    <col min="11790" max="11791" width="9.140625" style="16"/>
    <col min="11792" max="11792" width="11.28515625" style="16" customWidth="1"/>
    <col min="11793" max="11793" width="12.7109375" style="16" customWidth="1"/>
    <col min="11794" max="12032" width="9.140625" style="16"/>
    <col min="12033" max="12033" width="6.5703125" style="16" customWidth="1"/>
    <col min="12034" max="12034" width="16.5703125" style="16" customWidth="1"/>
    <col min="12035" max="12035" width="9.85546875" style="16" bestFit="1" customWidth="1"/>
    <col min="12036" max="12039" width="19.7109375" style="16" customWidth="1"/>
    <col min="12040" max="12040" width="18.7109375" style="16" customWidth="1"/>
    <col min="12041" max="12041" width="18.85546875" style="16" customWidth="1"/>
    <col min="12042" max="12043" width="19.7109375" style="16" customWidth="1"/>
    <col min="12044" max="12044" width="9.140625" style="16"/>
    <col min="12045" max="12045" width="15.28515625" style="16" bestFit="1" customWidth="1"/>
    <col min="12046" max="12047" width="9.140625" style="16"/>
    <col min="12048" max="12048" width="11.28515625" style="16" customWidth="1"/>
    <col min="12049" max="12049" width="12.7109375" style="16" customWidth="1"/>
    <col min="12050" max="12288" width="9.140625" style="16"/>
    <col min="12289" max="12289" width="6.5703125" style="16" customWidth="1"/>
    <col min="12290" max="12290" width="16.5703125" style="16" customWidth="1"/>
    <col min="12291" max="12291" width="9.85546875" style="16" bestFit="1" customWidth="1"/>
    <col min="12292" max="12295" width="19.7109375" style="16" customWidth="1"/>
    <col min="12296" max="12296" width="18.7109375" style="16" customWidth="1"/>
    <col min="12297" max="12297" width="18.85546875" style="16" customWidth="1"/>
    <col min="12298" max="12299" width="19.7109375" style="16" customWidth="1"/>
    <col min="12300" max="12300" width="9.140625" style="16"/>
    <col min="12301" max="12301" width="15.28515625" style="16" bestFit="1" customWidth="1"/>
    <col min="12302" max="12303" width="9.140625" style="16"/>
    <col min="12304" max="12304" width="11.28515625" style="16" customWidth="1"/>
    <col min="12305" max="12305" width="12.7109375" style="16" customWidth="1"/>
    <col min="12306" max="12544" width="9.140625" style="16"/>
    <col min="12545" max="12545" width="6.5703125" style="16" customWidth="1"/>
    <col min="12546" max="12546" width="16.5703125" style="16" customWidth="1"/>
    <col min="12547" max="12547" width="9.85546875" style="16" bestFit="1" customWidth="1"/>
    <col min="12548" max="12551" width="19.7109375" style="16" customWidth="1"/>
    <col min="12552" max="12552" width="18.7109375" style="16" customWidth="1"/>
    <col min="12553" max="12553" width="18.85546875" style="16" customWidth="1"/>
    <col min="12554" max="12555" width="19.7109375" style="16" customWidth="1"/>
    <col min="12556" max="12556" width="9.140625" style="16"/>
    <col min="12557" max="12557" width="15.28515625" style="16" bestFit="1" customWidth="1"/>
    <col min="12558" max="12559" width="9.140625" style="16"/>
    <col min="12560" max="12560" width="11.28515625" style="16" customWidth="1"/>
    <col min="12561" max="12561" width="12.7109375" style="16" customWidth="1"/>
    <col min="12562" max="12800" width="9.140625" style="16"/>
    <col min="12801" max="12801" width="6.5703125" style="16" customWidth="1"/>
    <col min="12802" max="12802" width="16.5703125" style="16" customWidth="1"/>
    <col min="12803" max="12803" width="9.85546875" style="16" bestFit="1" customWidth="1"/>
    <col min="12804" max="12807" width="19.7109375" style="16" customWidth="1"/>
    <col min="12808" max="12808" width="18.7109375" style="16" customWidth="1"/>
    <col min="12809" max="12809" width="18.85546875" style="16" customWidth="1"/>
    <col min="12810" max="12811" width="19.7109375" style="16" customWidth="1"/>
    <col min="12812" max="12812" width="9.140625" style="16"/>
    <col min="12813" max="12813" width="15.28515625" style="16" bestFit="1" customWidth="1"/>
    <col min="12814" max="12815" width="9.140625" style="16"/>
    <col min="12816" max="12816" width="11.28515625" style="16" customWidth="1"/>
    <col min="12817" max="12817" width="12.7109375" style="16" customWidth="1"/>
    <col min="12818" max="13056" width="9.140625" style="16"/>
    <col min="13057" max="13057" width="6.5703125" style="16" customWidth="1"/>
    <col min="13058" max="13058" width="16.5703125" style="16" customWidth="1"/>
    <col min="13059" max="13059" width="9.85546875" style="16" bestFit="1" customWidth="1"/>
    <col min="13060" max="13063" width="19.7109375" style="16" customWidth="1"/>
    <col min="13064" max="13064" width="18.7109375" style="16" customWidth="1"/>
    <col min="13065" max="13065" width="18.85546875" style="16" customWidth="1"/>
    <col min="13066" max="13067" width="19.7109375" style="16" customWidth="1"/>
    <col min="13068" max="13068" width="9.140625" style="16"/>
    <col min="13069" max="13069" width="15.28515625" style="16" bestFit="1" customWidth="1"/>
    <col min="13070" max="13071" width="9.140625" style="16"/>
    <col min="13072" max="13072" width="11.28515625" style="16" customWidth="1"/>
    <col min="13073" max="13073" width="12.7109375" style="16" customWidth="1"/>
    <col min="13074" max="13312" width="9.140625" style="16"/>
    <col min="13313" max="13313" width="6.5703125" style="16" customWidth="1"/>
    <col min="13314" max="13314" width="16.5703125" style="16" customWidth="1"/>
    <col min="13315" max="13315" width="9.85546875" style="16" bestFit="1" customWidth="1"/>
    <col min="13316" max="13319" width="19.7109375" style="16" customWidth="1"/>
    <col min="13320" max="13320" width="18.7109375" style="16" customWidth="1"/>
    <col min="13321" max="13321" width="18.85546875" style="16" customWidth="1"/>
    <col min="13322" max="13323" width="19.7109375" style="16" customWidth="1"/>
    <col min="13324" max="13324" width="9.140625" style="16"/>
    <col min="13325" max="13325" width="15.28515625" style="16" bestFit="1" customWidth="1"/>
    <col min="13326" max="13327" width="9.140625" style="16"/>
    <col min="13328" max="13328" width="11.28515625" style="16" customWidth="1"/>
    <col min="13329" max="13329" width="12.7109375" style="16" customWidth="1"/>
    <col min="13330" max="13568" width="9.140625" style="16"/>
    <col min="13569" max="13569" width="6.5703125" style="16" customWidth="1"/>
    <col min="13570" max="13570" width="16.5703125" style="16" customWidth="1"/>
    <col min="13571" max="13571" width="9.85546875" style="16" bestFit="1" customWidth="1"/>
    <col min="13572" max="13575" width="19.7109375" style="16" customWidth="1"/>
    <col min="13576" max="13576" width="18.7109375" style="16" customWidth="1"/>
    <col min="13577" max="13577" width="18.85546875" style="16" customWidth="1"/>
    <col min="13578" max="13579" width="19.7109375" style="16" customWidth="1"/>
    <col min="13580" max="13580" width="9.140625" style="16"/>
    <col min="13581" max="13581" width="15.28515625" style="16" bestFit="1" customWidth="1"/>
    <col min="13582" max="13583" width="9.140625" style="16"/>
    <col min="13584" max="13584" width="11.28515625" style="16" customWidth="1"/>
    <col min="13585" max="13585" width="12.7109375" style="16" customWidth="1"/>
    <col min="13586" max="13824" width="9.140625" style="16"/>
    <col min="13825" max="13825" width="6.5703125" style="16" customWidth="1"/>
    <col min="13826" max="13826" width="16.5703125" style="16" customWidth="1"/>
    <col min="13827" max="13827" width="9.85546875" style="16" bestFit="1" customWidth="1"/>
    <col min="13828" max="13831" width="19.7109375" style="16" customWidth="1"/>
    <col min="13832" max="13832" width="18.7109375" style="16" customWidth="1"/>
    <col min="13833" max="13833" width="18.85546875" style="16" customWidth="1"/>
    <col min="13834" max="13835" width="19.7109375" style="16" customWidth="1"/>
    <col min="13836" max="13836" width="9.140625" style="16"/>
    <col min="13837" max="13837" width="15.28515625" style="16" bestFit="1" customWidth="1"/>
    <col min="13838" max="13839" width="9.140625" style="16"/>
    <col min="13840" max="13840" width="11.28515625" style="16" customWidth="1"/>
    <col min="13841" max="13841" width="12.7109375" style="16" customWidth="1"/>
    <col min="13842" max="14080" width="9.140625" style="16"/>
    <col min="14081" max="14081" width="6.5703125" style="16" customWidth="1"/>
    <col min="14082" max="14082" width="16.5703125" style="16" customWidth="1"/>
    <col min="14083" max="14083" width="9.85546875" style="16" bestFit="1" customWidth="1"/>
    <col min="14084" max="14087" width="19.7109375" style="16" customWidth="1"/>
    <col min="14088" max="14088" width="18.7109375" style="16" customWidth="1"/>
    <col min="14089" max="14089" width="18.85546875" style="16" customWidth="1"/>
    <col min="14090" max="14091" width="19.7109375" style="16" customWidth="1"/>
    <col min="14092" max="14092" width="9.140625" style="16"/>
    <col min="14093" max="14093" width="15.28515625" style="16" bestFit="1" customWidth="1"/>
    <col min="14094" max="14095" width="9.140625" style="16"/>
    <col min="14096" max="14096" width="11.28515625" style="16" customWidth="1"/>
    <col min="14097" max="14097" width="12.7109375" style="16" customWidth="1"/>
    <col min="14098" max="14336" width="9.140625" style="16"/>
    <col min="14337" max="14337" width="6.5703125" style="16" customWidth="1"/>
    <col min="14338" max="14338" width="16.5703125" style="16" customWidth="1"/>
    <col min="14339" max="14339" width="9.85546875" style="16" bestFit="1" customWidth="1"/>
    <col min="14340" max="14343" width="19.7109375" style="16" customWidth="1"/>
    <col min="14344" max="14344" width="18.7109375" style="16" customWidth="1"/>
    <col min="14345" max="14345" width="18.85546875" style="16" customWidth="1"/>
    <col min="14346" max="14347" width="19.7109375" style="16" customWidth="1"/>
    <col min="14348" max="14348" width="9.140625" style="16"/>
    <col min="14349" max="14349" width="15.28515625" style="16" bestFit="1" customWidth="1"/>
    <col min="14350" max="14351" width="9.140625" style="16"/>
    <col min="14352" max="14352" width="11.28515625" style="16" customWidth="1"/>
    <col min="14353" max="14353" width="12.7109375" style="16" customWidth="1"/>
    <col min="14354" max="14592" width="9.140625" style="16"/>
    <col min="14593" max="14593" width="6.5703125" style="16" customWidth="1"/>
    <col min="14594" max="14594" width="16.5703125" style="16" customWidth="1"/>
    <col min="14595" max="14595" width="9.85546875" style="16" bestFit="1" customWidth="1"/>
    <col min="14596" max="14599" width="19.7109375" style="16" customWidth="1"/>
    <col min="14600" max="14600" width="18.7109375" style="16" customWidth="1"/>
    <col min="14601" max="14601" width="18.85546875" style="16" customWidth="1"/>
    <col min="14602" max="14603" width="19.7109375" style="16" customWidth="1"/>
    <col min="14604" max="14604" width="9.140625" style="16"/>
    <col min="14605" max="14605" width="15.28515625" style="16" bestFit="1" customWidth="1"/>
    <col min="14606" max="14607" width="9.140625" style="16"/>
    <col min="14608" max="14608" width="11.28515625" style="16" customWidth="1"/>
    <col min="14609" max="14609" width="12.7109375" style="16" customWidth="1"/>
    <col min="14610" max="14848" width="9.140625" style="16"/>
    <col min="14849" max="14849" width="6.5703125" style="16" customWidth="1"/>
    <col min="14850" max="14850" width="16.5703125" style="16" customWidth="1"/>
    <col min="14851" max="14851" width="9.85546875" style="16" bestFit="1" customWidth="1"/>
    <col min="14852" max="14855" width="19.7109375" style="16" customWidth="1"/>
    <col min="14856" max="14856" width="18.7109375" style="16" customWidth="1"/>
    <col min="14857" max="14857" width="18.85546875" style="16" customWidth="1"/>
    <col min="14858" max="14859" width="19.7109375" style="16" customWidth="1"/>
    <col min="14860" max="14860" width="9.140625" style="16"/>
    <col min="14861" max="14861" width="15.28515625" style="16" bestFit="1" customWidth="1"/>
    <col min="14862" max="14863" width="9.140625" style="16"/>
    <col min="14864" max="14864" width="11.28515625" style="16" customWidth="1"/>
    <col min="14865" max="14865" width="12.7109375" style="16" customWidth="1"/>
    <col min="14866" max="15104" width="9.140625" style="16"/>
    <col min="15105" max="15105" width="6.5703125" style="16" customWidth="1"/>
    <col min="15106" max="15106" width="16.5703125" style="16" customWidth="1"/>
    <col min="15107" max="15107" width="9.85546875" style="16" bestFit="1" customWidth="1"/>
    <col min="15108" max="15111" width="19.7109375" style="16" customWidth="1"/>
    <col min="15112" max="15112" width="18.7109375" style="16" customWidth="1"/>
    <col min="15113" max="15113" width="18.85546875" style="16" customWidth="1"/>
    <col min="15114" max="15115" width="19.7109375" style="16" customWidth="1"/>
    <col min="15116" max="15116" width="9.140625" style="16"/>
    <col min="15117" max="15117" width="15.28515625" style="16" bestFit="1" customWidth="1"/>
    <col min="15118" max="15119" width="9.140625" style="16"/>
    <col min="15120" max="15120" width="11.28515625" style="16" customWidth="1"/>
    <col min="15121" max="15121" width="12.7109375" style="16" customWidth="1"/>
    <col min="15122" max="15360" width="9.140625" style="16"/>
    <col min="15361" max="15361" width="6.5703125" style="16" customWidth="1"/>
    <col min="15362" max="15362" width="16.5703125" style="16" customWidth="1"/>
    <col min="15363" max="15363" width="9.85546875" style="16" bestFit="1" customWidth="1"/>
    <col min="15364" max="15367" width="19.7109375" style="16" customWidth="1"/>
    <col min="15368" max="15368" width="18.7109375" style="16" customWidth="1"/>
    <col min="15369" max="15369" width="18.85546875" style="16" customWidth="1"/>
    <col min="15370" max="15371" width="19.7109375" style="16" customWidth="1"/>
    <col min="15372" max="15372" width="9.140625" style="16"/>
    <col min="15373" max="15373" width="15.28515625" style="16" bestFit="1" customWidth="1"/>
    <col min="15374" max="15375" width="9.140625" style="16"/>
    <col min="15376" max="15376" width="11.28515625" style="16" customWidth="1"/>
    <col min="15377" max="15377" width="12.7109375" style="16" customWidth="1"/>
    <col min="15378" max="15616" width="9.140625" style="16"/>
    <col min="15617" max="15617" width="6.5703125" style="16" customWidth="1"/>
    <col min="15618" max="15618" width="16.5703125" style="16" customWidth="1"/>
    <col min="15619" max="15619" width="9.85546875" style="16" bestFit="1" customWidth="1"/>
    <col min="15620" max="15623" width="19.7109375" style="16" customWidth="1"/>
    <col min="15624" max="15624" width="18.7109375" style="16" customWidth="1"/>
    <col min="15625" max="15625" width="18.85546875" style="16" customWidth="1"/>
    <col min="15626" max="15627" width="19.7109375" style="16" customWidth="1"/>
    <col min="15628" max="15628" width="9.140625" style="16"/>
    <col min="15629" max="15629" width="15.28515625" style="16" bestFit="1" customWidth="1"/>
    <col min="15630" max="15631" width="9.140625" style="16"/>
    <col min="15632" max="15632" width="11.28515625" style="16" customWidth="1"/>
    <col min="15633" max="15633" width="12.7109375" style="16" customWidth="1"/>
    <col min="15634" max="15872" width="9.140625" style="16"/>
    <col min="15873" max="15873" width="6.5703125" style="16" customWidth="1"/>
    <col min="15874" max="15874" width="16.5703125" style="16" customWidth="1"/>
    <col min="15875" max="15875" width="9.85546875" style="16" bestFit="1" customWidth="1"/>
    <col min="15876" max="15879" width="19.7109375" style="16" customWidth="1"/>
    <col min="15880" max="15880" width="18.7109375" style="16" customWidth="1"/>
    <col min="15881" max="15881" width="18.85546875" style="16" customWidth="1"/>
    <col min="15882" max="15883" width="19.7109375" style="16" customWidth="1"/>
    <col min="15884" max="15884" width="9.140625" style="16"/>
    <col min="15885" max="15885" width="15.28515625" style="16" bestFit="1" customWidth="1"/>
    <col min="15886" max="15887" width="9.140625" style="16"/>
    <col min="15888" max="15888" width="11.28515625" style="16" customWidth="1"/>
    <col min="15889" max="15889" width="12.7109375" style="16" customWidth="1"/>
    <col min="15890" max="16128" width="9.140625" style="16"/>
    <col min="16129" max="16129" width="6.5703125" style="16" customWidth="1"/>
    <col min="16130" max="16130" width="16.5703125" style="16" customWidth="1"/>
    <col min="16131" max="16131" width="9.85546875" style="16" bestFit="1" customWidth="1"/>
    <col min="16132" max="16135" width="19.7109375" style="16" customWidth="1"/>
    <col min="16136" max="16136" width="18.7109375" style="16" customWidth="1"/>
    <col min="16137" max="16137" width="18.85546875" style="16" customWidth="1"/>
    <col min="16138" max="16139" width="19.7109375" style="16" customWidth="1"/>
    <col min="16140" max="16140" width="9.140625" style="16"/>
    <col min="16141" max="16141" width="15.28515625" style="16" bestFit="1" customWidth="1"/>
    <col min="16142" max="16143" width="9.140625" style="16"/>
    <col min="16144" max="16144" width="11.28515625" style="16" customWidth="1"/>
    <col min="16145" max="16145" width="12.7109375" style="16" customWidth="1"/>
    <col min="16146" max="16384" width="9.140625" style="16"/>
  </cols>
  <sheetData>
    <row r="1" spans="2:235" s="50" customFormat="1" ht="27" customHeight="1" thickBot="1" x14ac:dyDescent="0.65">
      <c r="L1" s="96"/>
      <c r="M1" s="96"/>
      <c r="N1" s="96"/>
    </row>
    <row r="2" spans="2:235" s="50" customFormat="1" ht="33" thickBot="1" x14ac:dyDescent="0.65">
      <c r="B2" s="116" t="s">
        <v>60</v>
      </c>
      <c r="C2" s="117"/>
      <c r="D2" s="117"/>
      <c r="E2" s="117"/>
      <c r="F2" s="117"/>
      <c r="G2" s="117"/>
      <c r="H2" s="117"/>
      <c r="I2" s="117"/>
      <c r="J2" s="117"/>
      <c r="K2" s="118"/>
      <c r="L2" s="96"/>
      <c r="M2" s="96"/>
      <c r="N2" s="96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</row>
    <row r="3" spans="2:235" s="50" customFormat="1" ht="27" thickBot="1" x14ac:dyDescent="0.75">
      <c r="B3" s="122" t="s">
        <v>27</v>
      </c>
      <c r="C3" s="122"/>
      <c r="D3" s="74"/>
      <c r="E3" s="74"/>
      <c r="F3" s="74"/>
      <c r="G3" s="74"/>
      <c r="H3" s="74"/>
      <c r="I3" s="74"/>
      <c r="J3" s="74"/>
      <c r="K3" s="74"/>
      <c r="L3" s="96"/>
      <c r="M3" s="96"/>
      <c r="N3" s="96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</row>
    <row r="4" spans="2:235" s="50" customFormat="1" ht="60" customHeight="1" x14ac:dyDescent="0.6">
      <c r="B4" s="52" t="s">
        <v>0</v>
      </c>
      <c r="C4" s="53" t="s">
        <v>1</v>
      </c>
      <c r="D4" s="54" t="s">
        <v>48</v>
      </c>
      <c r="E4" s="54" t="s">
        <v>49</v>
      </c>
      <c r="F4" s="54" t="s">
        <v>50</v>
      </c>
      <c r="G4" s="54" t="s">
        <v>54</v>
      </c>
      <c r="H4" s="54" t="s">
        <v>55</v>
      </c>
      <c r="I4" s="54" t="s">
        <v>56</v>
      </c>
      <c r="J4" s="54" t="s">
        <v>57</v>
      </c>
      <c r="K4" s="55" t="s">
        <v>58</v>
      </c>
      <c r="L4" s="97"/>
      <c r="M4" s="97"/>
      <c r="N4" s="97"/>
      <c r="O4" s="56"/>
      <c r="P4" s="56"/>
      <c r="Q4" s="56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</row>
    <row r="5" spans="2:235" x14ac:dyDescent="0.6">
      <c r="B5" s="57">
        <v>1390</v>
      </c>
      <c r="C5" s="77">
        <v>1</v>
      </c>
      <c r="D5" s="35">
        <v>669938.64839949075</v>
      </c>
      <c r="E5" s="35">
        <v>165765.20090515786</v>
      </c>
      <c r="F5" s="35">
        <v>515412.45396190358</v>
      </c>
      <c r="G5" s="35">
        <v>438099.91193145938</v>
      </c>
      <c r="H5" s="35">
        <v>280802.79605311406</v>
      </c>
      <c r="I5" s="78">
        <v>163204.14333189256</v>
      </c>
      <c r="J5" s="79">
        <f>+D5+E5+F5+G5-H5+I5</f>
        <v>1671617.56247679</v>
      </c>
      <c r="K5" s="62">
        <f>SUM(J5:J8)</f>
        <v>6895999.7064121161</v>
      </c>
      <c r="L5" s="98"/>
      <c r="M5" s="98"/>
      <c r="N5" s="99"/>
      <c r="O5" s="63"/>
      <c r="P5" s="64"/>
      <c r="Q5" s="64"/>
    </row>
    <row r="6" spans="2:235" x14ac:dyDescent="0.6">
      <c r="B6" s="57"/>
      <c r="C6" s="77">
        <v>2</v>
      </c>
      <c r="D6" s="35">
        <v>719549.80587825307</v>
      </c>
      <c r="E6" s="35">
        <v>227988.1009467417</v>
      </c>
      <c r="F6" s="35">
        <v>499412.50133203581</v>
      </c>
      <c r="G6" s="35">
        <v>439886.98870281351</v>
      </c>
      <c r="H6" s="35">
        <v>307066.91368228727</v>
      </c>
      <c r="I6" s="78">
        <v>105988.70943062427</v>
      </c>
      <c r="J6" s="79">
        <f t="shared" ref="J6:J52" si="0">+D6+E6+F6+G6-H6+I6</f>
        <v>1685759.1926081812</v>
      </c>
      <c r="K6" s="62"/>
      <c r="L6" s="98"/>
      <c r="M6" s="98"/>
      <c r="N6" s="100"/>
      <c r="O6" s="63"/>
      <c r="P6" s="64"/>
      <c r="Q6" s="64"/>
    </row>
    <row r="7" spans="2:235" x14ac:dyDescent="0.6">
      <c r="B7" s="57"/>
      <c r="C7" s="77">
        <v>3</v>
      </c>
      <c r="D7" s="35">
        <v>751358.46732638741</v>
      </c>
      <c r="E7" s="35">
        <v>226337.41421143306</v>
      </c>
      <c r="F7" s="35">
        <v>467545.13700588414</v>
      </c>
      <c r="G7" s="35">
        <v>418724.19516773458</v>
      </c>
      <c r="H7" s="35">
        <v>276750.75967751828</v>
      </c>
      <c r="I7" s="78">
        <v>121449.87756450777</v>
      </c>
      <c r="J7" s="79">
        <f t="shared" si="0"/>
        <v>1708664.3315984288</v>
      </c>
      <c r="K7" s="62"/>
      <c r="L7" s="98"/>
      <c r="M7" s="98"/>
      <c r="N7" s="100"/>
      <c r="O7" s="63"/>
      <c r="P7" s="64"/>
      <c r="Q7" s="64"/>
    </row>
    <row r="8" spans="2:235" x14ac:dyDescent="0.6">
      <c r="B8" s="57"/>
      <c r="C8" s="77">
        <v>4</v>
      </c>
      <c r="D8" s="35">
        <v>774295.29711170867</v>
      </c>
      <c r="E8" s="35">
        <v>290238.7358307243</v>
      </c>
      <c r="F8" s="35">
        <v>524832.97546863242</v>
      </c>
      <c r="G8" s="35">
        <v>422690.10668383265</v>
      </c>
      <c r="H8" s="35">
        <v>258469.05361836712</v>
      </c>
      <c r="I8" s="78">
        <v>76370.558252184885</v>
      </c>
      <c r="J8" s="79">
        <f t="shared" si="0"/>
        <v>1829958.6197287156</v>
      </c>
      <c r="K8" s="62"/>
      <c r="L8" s="98"/>
      <c r="M8" s="98"/>
      <c r="N8" s="100"/>
      <c r="O8" s="63"/>
      <c r="P8" s="64"/>
      <c r="Q8" s="64"/>
    </row>
    <row r="9" spans="2:235" x14ac:dyDescent="0.6">
      <c r="B9" s="57">
        <f>+B5+1</f>
        <v>1391</v>
      </c>
      <c r="C9" s="77">
        <v>1</v>
      </c>
      <c r="D9" s="35">
        <v>805664.62399831659</v>
      </c>
      <c r="E9" s="35">
        <v>201301.36622558036</v>
      </c>
      <c r="F9" s="35">
        <v>522399.63628976926</v>
      </c>
      <c r="G9" s="35">
        <v>349444.43236565142</v>
      </c>
      <c r="H9" s="35">
        <v>306455.7867226607</v>
      </c>
      <c r="I9" s="78">
        <v>157286.77443258697</v>
      </c>
      <c r="J9" s="79">
        <f t="shared" si="0"/>
        <v>1729641.0465892439</v>
      </c>
      <c r="K9" s="62">
        <f>SUM(J9:J12)</f>
        <v>7895676.8019433804</v>
      </c>
      <c r="L9" s="98"/>
      <c r="M9" s="98"/>
      <c r="N9" s="99"/>
      <c r="O9" s="63"/>
      <c r="P9" s="64"/>
      <c r="Q9" s="64"/>
    </row>
    <row r="10" spans="2:235" x14ac:dyDescent="0.6">
      <c r="B10" s="57"/>
      <c r="C10" s="77">
        <v>2</v>
      </c>
      <c r="D10" s="35">
        <v>867823.20519642043</v>
      </c>
      <c r="E10" s="35">
        <v>281632.7400772933</v>
      </c>
      <c r="F10" s="35">
        <v>542398.7859624218</v>
      </c>
      <c r="G10" s="35">
        <v>330730.70998401591</v>
      </c>
      <c r="H10" s="35">
        <v>298107.88163640862</v>
      </c>
      <c r="I10" s="78">
        <v>94537.14220027253</v>
      </c>
      <c r="J10" s="79">
        <f t="shared" si="0"/>
        <v>1819014.7017840154</v>
      </c>
      <c r="K10" s="62"/>
      <c r="L10" s="98"/>
      <c r="M10" s="98"/>
      <c r="N10" s="100"/>
      <c r="O10" s="63"/>
      <c r="P10" s="64"/>
      <c r="Q10" s="64"/>
    </row>
    <row r="11" spans="2:235" x14ac:dyDescent="0.6">
      <c r="B11" s="57"/>
      <c r="C11" s="77">
        <v>3</v>
      </c>
      <c r="D11" s="35">
        <v>964044.42591944325</v>
      </c>
      <c r="E11" s="35">
        <v>301585.03840176901</v>
      </c>
      <c r="F11" s="35">
        <v>602993.18614493846</v>
      </c>
      <c r="G11" s="35">
        <v>537735.21936145122</v>
      </c>
      <c r="H11" s="35">
        <v>540051.01058739226</v>
      </c>
      <c r="I11" s="78">
        <v>183401.86966257612</v>
      </c>
      <c r="J11" s="79">
        <f t="shared" si="0"/>
        <v>2049708.7289027858</v>
      </c>
      <c r="K11" s="62"/>
      <c r="L11" s="98"/>
      <c r="M11" s="98"/>
      <c r="N11" s="100"/>
      <c r="O11" s="63"/>
      <c r="P11" s="64"/>
      <c r="Q11" s="64"/>
    </row>
    <row r="12" spans="2:235" x14ac:dyDescent="0.6">
      <c r="B12" s="57"/>
      <c r="C12" s="77">
        <v>4</v>
      </c>
      <c r="D12" s="35">
        <v>1137043.3611762689</v>
      </c>
      <c r="E12" s="35">
        <v>267808.7760695027</v>
      </c>
      <c r="F12" s="35">
        <v>707437.55065814231</v>
      </c>
      <c r="G12" s="35">
        <v>556666.67055303184</v>
      </c>
      <c r="H12" s="35">
        <v>561960.57505353843</v>
      </c>
      <c r="I12" s="78">
        <v>190316.54126392817</v>
      </c>
      <c r="J12" s="79">
        <f t="shared" si="0"/>
        <v>2297312.324667335</v>
      </c>
      <c r="K12" s="62"/>
      <c r="L12" s="98"/>
      <c r="M12" s="98"/>
      <c r="N12" s="99"/>
      <c r="O12" s="63"/>
      <c r="P12" s="64"/>
      <c r="Q12" s="64"/>
    </row>
    <row r="13" spans="2:235" x14ac:dyDescent="0.6">
      <c r="B13" s="57">
        <f>+B9+1</f>
        <v>1392</v>
      </c>
      <c r="C13" s="77">
        <v>1</v>
      </c>
      <c r="D13" s="35">
        <v>1151185.6135310589</v>
      </c>
      <c r="E13" s="35">
        <v>316203.95064219536</v>
      </c>
      <c r="F13" s="35">
        <v>727481.35082686006</v>
      </c>
      <c r="G13" s="35">
        <v>674960.01926042594</v>
      </c>
      <c r="H13" s="35">
        <v>519957.76539270137</v>
      </c>
      <c r="I13" s="78">
        <v>87657.393447948154</v>
      </c>
      <c r="J13" s="79">
        <f t="shared" si="0"/>
        <v>2437530.5623157867</v>
      </c>
      <c r="K13" s="62">
        <f>SUM(J13:J16)</f>
        <v>10634997.796116874</v>
      </c>
      <c r="L13" s="98"/>
      <c r="M13" s="98"/>
      <c r="N13" s="99"/>
      <c r="O13" s="63"/>
      <c r="P13" s="64"/>
      <c r="Q13" s="64"/>
    </row>
    <row r="14" spans="2:235" x14ac:dyDescent="0.6">
      <c r="B14" s="57"/>
      <c r="C14" s="77">
        <v>2</v>
      </c>
      <c r="D14" s="35">
        <v>1242699.3748298958</v>
      </c>
      <c r="E14" s="35">
        <v>309817.86659254489</v>
      </c>
      <c r="F14" s="35">
        <v>670594.57663198176</v>
      </c>
      <c r="G14" s="35">
        <v>661902.33688591083</v>
      </c>
      <c r="H14" s="35">
        <v>526189.53012589773</v>
      </c>
      <c r="I14" s="78">
        <v>219018.51335176406</v>
      </c>
      <c r="J14" s="79">
        <f t="shared" si="0"/>
        <v>2577843.1381661994</v>
      </c>
      <c r="K14" s="62"/>
      <c r="L14" s="98"/>
      <c r="M14" s="98"/>
      <c r="N14" s="100"/>
      <c r="O14" s="63"/>
      <c r="P14" s="64"/>
      <c r="Q14" s="64"/>
    </row>
    <row r="15" spans="2:235" x14ac:dyDescent="0.6">
      <c r="B15" s="57"/>
      <c r="C15" s="77">
        <v>3</v>
      </c>
      <c r="D15" s="35">
        <v>1267541.1535447526</v>
      </c>
      <c r="E15" s="35">
        <v>368951.56906704471</v>
      </c>
      <c r="F15" s="35">
        <v>720482.07020669</v>
      </c>
      <c r="G15" s="35">
        <v>622671.11908177112</v>
      </c>
      <c r="H15" s="35">
        <v>598427.1636756598</v>
      </c>
      <c r="I15" s="78">
        <v>354333.3736758926</v>
      </c>
      <c r="J15" s="79">
        <f t="shared" si="0"/>
        <v>2735552.121900491</v>
      </c>
      <c r="K15" s="62"/>
      <c r="L15" s="98"/>
      <c r="M15" s="98"/>
      <c r="N15" s="100"/>
      <c r="O15" s="63"/>
      <c r="P15" s="64"/>
      <c r="Q15" s="64"/>
    </row>
    <row r="16" spans="2:235" x14ac:dyDescent="0.6">
      <c r="B16" s="57"/>
      <c r="C16" s="77">
        <v>4</v>
      </c>
      <c r="D16" s="35">
        <v>1320714.1830760457</v>
      </c>
      <c r="E16" s="35">
        <v>384804.7624406442</v>
      </c>
      <c r="F16" s="35">
        <v>802157.46983044175</v>
      </c>
      <c r="G16" s="35">
        <v>718668.0730659723</v>
      </c>
      <c r="H16" s="35">
        <v>684895.37680574099</v>
      </c>
      <c r="I16" s="78">
        <v>342622.8621270326</v>
      </c>
      <c r="J16" s="79">
        <f t="shared" si="0"/>
        <v>2884071.973734396</v>
      </c>
      <c r="K16" s="62"/>
      <c r="L16" s="98"/>
      <c r="M16" s="98"/>
      <c r="N16" s="100"/>
      <c r="O16" s="63"/>
      <c r="P16" s="64"/>
      <c r="Q16" s="64"/>
    </row>
    <row r="17" spans="2:17" x14ac:dyDescent="0.6">
      <c r="B17" s="57">
        <f>+B13+1</f>
        <v>1393</v>
      </c>
      <c r="C17" s="77">
        <v>1</v>
      </c>
      <c r="D17" s="35">
        <v>1354630.2501328199</v>
      </c>
      <c r="E17" s="35">
        <v>403550.0284951604</v>
      </c>
      <c r="F17" s="35">
        <v>849011.83741178247</v>
      </c>
      <c r="G17" s="35">
        <v>737766.29545221606</v>
      </c>
      <c r="H17" s="35">
        <v>741982.36807391653</v>
      </c>
      <c r="I17" s="78">
        <v>407382.93093054788</v>
      </c>
      <c r="J17" s="79">
        <f t="shared" si="0"/>
        <v>3010358.9743486103</v>
      </c>
      <c r="K17" s="62">
        <f>SUM(J17:J20)</f>
        <v>12254707.585081359</v>
      </c>
      <c r="L17" s="98"/>
      <c r="M17" s="98"/>
      <c r="N17" s="99"/>
      <c r="O17" s="63"/>
      <c r="P17" s="64"/>
      <c r="Q17" s="64"/>
    </row>
    <row r="18" spans="2:17" x14ac:dyDescent="0.6">
      <c r="B18" s="57"/>
      <c r="C18" s="77">
        <v>2</v>
      </c>
      <c r="D18" s="35">
        <v>1436723.5343347781</v>
      </c>
      <c r="E18" s="35">
        <v>378806.24424964591</v>
      </c>
      <c r="F18" s="35">
        <v>940512.36211770785</v>
      </c>
      <c r="G18" s="35">
        <v>773746.48955796193</v>
      </c>
      <c r="H18" s="35">
        <v>726344.08912523673</v>
      </c>
      <c r="I18" s="78">
        <v>302491.3315513311</v>
      </c>
      <c r="J18" s="79">
        <f t="shared" si="0"/>
        <v>3105935.8726861877</v>
      </c>
      <c r="K18" s="62"/>
      <c r="L18" s="98"/>
      <c r="M18" s="98"/>
      <c r="N18" s="100"/>
      <c r="O18" s="63"/>
      <c r="P18" s="64"/>
      <c r="Q18" s="64"/>
    </row>
    <row r="19" spans="2:17" x14ac:dyDescent="0.6">
      <c r="B19" s="57"/>
      <c r="C19" s="77">
        <v>3</v>
      </c>
      <c r="D19" s="35">
        <v>1502726.0145959875</v>
      </c>
      <c r="E19" s="35">
        <v>396068.50154648267</v>
      </c>
      <c r="F19" s="35">
        <v>911167.09524468763</v>
      </c>
      <c r="G19" s="35">
        <v>697720.83740112511</v>
      </c>
      <c r="H19" s="35">
        <v>639778.82793940115</v>
      </c>
      <c r="I19" s="78">
        <v>253073.46481244918</v>
      </c>
      <c r="J19" s="79">
        <f t="shared" si="0"/>
        <v>3120977.0856613312</v>
      </c>
      <c r="K19" s="62"/>
      <c r="L19" s="98"/>
      <c r="M19" s="98"/>
      <c r="N19" s="100"/>
      <c r="O19" s="63"/>
      <c r="P19" s="64"/>
      <c r="Q19" s="64"/>
    </row>
    <row r="20" spans="2:17" x14ac:dyDescent="0.6">
      <c r="B20" s="57"/>
      <c r="C20" s="77">
        <v>4</v>
      </c>
      <c r="D20" s="35">
        <v>1508393.044483216</v>
      </c>
      <c r="E20" s="35">
        <v>392644.17630975525</v>
      </c>
      <c r="F20" s="35">
        <v>802108.95409332495</v>
      </c>
      <c r="G20" s="35">
        <v>588598.4714118971</v>
      </c>
      <c r="H20" s="35">
        <v>651746.49786144553</v>
      </c>
      <c r="I20" s="78">
        <v>377437.50394848082</v>
      </c>
      <c r="J20" s="79">
        <f t="shared" si="0"/>
        <v>3017435.6523852288</v>
      </c>
      <c r="K20" s="62"/>
      <c r="L20" s="98"/>
      <c r="M20" s="98"/>
      <c r="N20" s="100"/>
      <c r="O20" s="63"/>
      <c r="P20" s="64"/>
      <c r="Q20" s="64"/>
    </row>
    <row r="21" spans="2:17" x14ac:dyDescent="0.6">
      <c r="B21" s="57">
        <f>+B17+1</f>
        <v>1394</v>
      </c>
      <c r="C21" s="77">
        <v>1</v>
      </c>
      <c r="D21" s="35">
        <v>1584473.6836031456</v>
      </c>
      <c r="E21" s="35">
        <v>439110.77326377918</v>
      </c>
      <c r="F21" s="35">
        <v>818083.86812960659</v>
      </c>
      <c r="G21" s="35">
        <v>568614.1182792068</v>
      </c>
      <c r="H21" s="35">
        <v>668119.73577730882</v>
      </c>
      <c r="I21" s="78">
        <v>280624.58209423255</v>
      </c>
      <c r="J21" s="79">
        <f t="shared" si="0"/>
        <v>3022787.2895926624</v>
      </c>
      <c r="K21" s="62">
        <f>SUM(J21:J24)</f>
        <v>12103890.086571662</v>
      </c>
      <c r="L21" s="98"/>
      <c r="M21" s="98"/>
      <c r="N21" s="99"/>
      <c r="O21" s="63"/>
      <c r="P21" s="64"/>
      <c r="Q21" s="64"/>
    </row>
    <row r="22" spans="2:17" x14ac:dyDescent="0.6">
      <c r="B22" s="57"/>
      <c r="C22" s="77">
        <v>2</v>
      </c>
      <c r="D22" s="35">
        <v>1596717.1490552456</v>
      </c>
      <c r="E22" s="35">
        <v>430566.21839608444</v>
      </c>
      <c r="F22" s="35">
        <v>791922.4735707884</v>
      </c>
      <c r="G22" s="35">
        <v>534018.29294927756</v>
      </c>
      <c r="H22" s="35">
        <v>641016.4664795904</v>
      </c>
      <c r="I22" s="78">
        <v>250558.17924724519</v>
      </c>
      <c r="J22" s="79">
        <f t="shared" si="0"/>
        <v>2962765.8467390509</v>
      </c>
      <c r="K22" s="62"/>
      <c r="L22" s="98"/>
      <c r="M22" s="98"/>
      <c r="N22" s="100"/>
      <c r="O22" s="63"/>
      <c r="P22" s="64"/>
      <c r="Q22" s="64"/>
    </row>
    <row r="23" spans="2:17" x14ac:dyDescent="0.6">
      <c r="B23" s="57"/>
      <c r="C23" s="77">
        <v>3</v>
      </c>
      <c r="D23" s="35">
        <v>1622868.0078584391</v>
      </c>
      <c r="E23" s="35">
        <v>449958.41732944414</v>
      </c>
      <c r="F23" s="35">
        <v>764914.34993418981</v>
      </c>
      <c r="G23" s="35">
        <v>636726.70494210639</v>
      </c>
      <c r="H23" s="35">
        <v>595264.77694030711</v>
      </c>
      <c r="I23" s="78">
        <v>104717.88219557516</v>
      </c>
      <c r="J23" s="79">
        <f t="shared" si="0"/>
        <v>2983920.5853194473</v>
      </c>
      <c r="K23" s="62"/>
      <c r="L23" s="98"/>
      <c r="M23" s="98"/>
      <c r="N23" s="100"/>
      <c r="O23" s="63"/>
      <c r="P23" s="64"/>
      <c r="Q23" s="64"/>
    </row>
    <row r="24" spans="2:17" x14ac:dyDescent="0.6">
      <c r="B24" s="57"/>
      <c r="C24" s="77">
        <v>4</v>
      </c>
      <c r="D24" s="35">
        <v>1662031.8146400917</v>
      </c>
      <c r="E24" s="35">
        <v>564797.84124786721</v>
      </c>
      <c r="F24" s="35">
        <v>700165.13535533706</v>
      </c>
      <c r="G24" s="35">
        <v>526590.1654694092</v>
      </c>
      <c r="H24" s="35">
        <v>601316.5896332534</v>
      </c>
      <c r="I24" s="78">
        <v>282147.99784105085</v>
      </c>
      <c r="J24" s="79">
        <f t="shared" si="0"/>
        <v>3134416.3649205025</v>
      </c>
      <c r="K24" s="62"/>
      <c r="L24" s="98"/>
      <c r="M24" s="98"/>
      <c r="N24" s="100"/>
      <c r="O24" s="63"/>
      <c r="P24" s="64"/>
      <c r="Q24" s="64"/>
    </row>
    <row r="25" spans="2:17" x14ac:dyDescent="0.6">
      <c r="B25" s="57">
        <f>+B21+1</f>
        <v>1395</v>
      </c>
      <c r="C25" s="77">
        <v>1</v>
      </c>
      <c r="D25" s="35">
        <v>1727691.0853901601</v>
      </c>
      <c r="E25" s="35">
        <v>491986.96045669977</v>
      </c>
      <c r="F25" s="35">
        <v>748575.17559359595</v>
      </c>
      <c r="G25" s="35">
        <v>729160.96237447846</v>
      </c>
      <c r="H25" s="35">
        <v>635931.16060659674</v>
      </c>
      <c r="I25" s="78">
        <v>269662.41291704774</v>
      </c>
      <c r="J25" s="79">
        <f t="shared" si="0"/>
        <v>3331145.4361253856</v>
      </c>
      <c r="K25" s="62">
        <f>SUM(J25:J28)</f>
        <v>14408890.814124573</v>
      </c>
      <c r="L25" s="98"/>
      <c r="M25" s="98"/>
      <c r="N25" s="99"/>
      <c r="O25" s="63"/>
      <c r="P25" s="64"/>
      <c r="Q25" s="64"/>
    </row>
    <row r="26" spans="2:17" x14ac:dyDescent="0.6">
      <c r="B26" s="57"/>
      <c r="C26" s="77">
        <v>2</v>
      </c>
      <c r="D26" s="35">
        <v>1777326.411301821</v>
      </c>
      <c r="E26" s="35">
        <v>606021.47988069872</v>
      </c>
      <c r="F26" s="35">
        <v>802524.72878379351</v>
      </c>
      <c r="G26" s="35">
        <v>734076.16967368184</v>
      </c>
      <c r="H26" s="35">
        <v>647159.58304664562</v>
      </c>
      <c r="I26" s="78">
        <v>227886.05814264109</v>
      </c>
      <c r="J26" s="79">
        <f t="shared" si="0"/>
        <v>3500675.2647359907</v>
      </c>
      <c r="K26" s="62"/>
      <c r="L26" s="98"/>
      <c r="M26" s="98"/>
      <c r="N26" s="100"/>
      <c r="O26" s="63"/>
      <c r="P26" s="64"/>
      <c r="Q26" s="64"/>
    </row>
    <row r="27" spans="2:17" x14ac:dyDescent="0.6">
      <c r="B27" s="57"/>
      <c r="C27" s="77">
        <v>3</v>
      </c>
      <c r="D27" s="35">
        <v>1883802.261093525</v>
      </c>
      <c r="E27" s="35">
        <v>556833.0783441487</v>
      </c>
      <c r="F27" s="35">
        <v>658784.54108318419</v>
      </c>
      <c r="G27" s="35">
        <v>787817.05949645804</v>
      </c>
      <c r="H27" s="35">
        <v>757274.43176990468</v>
      </c>
      <c r="I27" s="78">
        <v>481545.92323921667</v>
      </c>
      <c r="J27" s="79">
        <f t="shared" si="0"/>
        <v>3611508.431486628</v>
      </c>
      <c r="K27" s="62"/>
      <c r="L27" s="98"/>
      <c r="M27" s="98"/>
      <c r="N27" s="100"/>
      <c r="O27" s="63"/>
      <c r="P27" s="64"/>
      <c r="Q27" s="64"/>
    </row>
    <row r="28" spans="2:17" x14ac:dyDescent="0.6">
      <c r="B28" s="57"/>
      <c r="C28" s="77">
        <v>4</v>
      </c>
      <c r="D28" s="35">
        <v>1965236.3314301337</v>
      </c>
      <c r="E28" s="35">
        <v>618981.55771201034</v>
      </c>
      <c r="F28" s="35">
        <v>979666.90441127704</v>
      </c>
      <c r="G28" s="35">
        <v>798113.20885176258</v>
      </c>
      <c r="H28" s="35">
        <v>729908.18957685388</v>
      </c>
      <c r="I28" s="78">
        <v>333471.86894823844</v>
      </c>
      <c r="J28" s="79">
        <f t="shared" si="0"/>
        <v>3965561.6817765678</v>
      </c>
      <c r="K28" s="62"/>
      <c r="L28" s="98"/>
      <c r="M28" s="98"/>
      <c r="N28" s="100"/>
      <c r="O28" s="63"/>
      <c r="P28" s="64"/>
      <c r="Q28" s="64"/>
    </row>
    <row r="29" spans="2:17" x14ac:dyDescent="0.6">
      <c r="B29" s="57">
        <f>+B25+1</f>
        <v>1396</v>
      </c>
      <c r="C29" s="77">
        <v>1</v>
      </c>
      <c r="D29" s="35">
        <v>2019877.1881634993</v>
      </c>
      <c r="E29" s="35">
        <v>664946.77571238845</v>
      </c>
      <c r="F29" s="35">
        <v>819868.68265725928</v>
      </c>
      <c r="G29" s="35">
        <v>784262.86498427053</v>
      </c>
      <c r="H29" s="35">
        <v>828445.18852030928</v>
      </c>
      <c r="I29" s="78">
        <v>397983.88148860214</v>
      </c>
      <c r="J29" s="79">
        <f t="shared" si="0"/>
        <v>3858494.2044857102</v>
      </c>
      <c r="K29" s="62">
        <f>SUM(J29:J32)</f>
        <v>16736418.990186606</v>
      </c>
      <c r="L29" s="98"/>
      <c r="M29" s="98"/>
      <c r="N29" s="99"/>
      <c r="O29" s="63"/>
      <c r="P29" s="64"/>
      <c r="Q29" s="64"/>
    </row>
    <row r="30" spans="2:17" x14ac:dyDescent="0.6">
      <c r="B30" s="57"/>
      <c r="C30" s="77">
        <v>2</v>
      </c>
      <c r="D30" s="35">
        <v>2011402.2436014819</v>
      </c>
      <c r="E30" s="35">
        <v>570212.76990977034</v>
      </c>
      <c r="F30" s="35">
        <v>796943.12074124673</v>
      </c>
      <c r="G30" s="35">
        <v>869779.21277334366</v>
      </c>
      <c r="H30" s="35">
        <v>809377.25789437594</v>
      </c>
      <c r="I30" s="78">
        <v>499946.80780845974</v>
      </c>
      <c r="J30" s="79">
        <f t="shared" si="0"/>
        <v>3938906.8969399263</v>
      </c>
      <c r="K30" s="62"/>
      <c r="L30" s="98"/>
      <c r="M30" s="98"/>
      <c r="N30" s="100"/>
      <c r="O30" s="63"/>
      <c r="P30" s="64"/>
      <c r="Q30" s="64"/>
    </row>
    <row r="31" spans="2:17" x14ac:dyDescent="0.6">
      <c r="B31" s="57"/>
      <c r="C31" s="77">
        <v>3</v>
      </c>
      <c r="D31" s="35">
        <v>2008477.8083825121</v>
      </c>
      <c r="E31" s="35">
        <v>695655.55278663919</v>
      </c>
      <c r="F31" s="35">
        <v>1087993.7108552372</v>
      </c>
      <c r="G31" s="35">
        <v>876029.474024678</v>
      </c>
      <c r="H31" s="35">
        <v>937872.4190675217</v>
      </c>
      <c r="I31" s="78">
        <v>522159.31891469285</v>
      </c>
      <c r="J31" s="79">
        <f t="shared" si="0"/>
        <v>4252443.4458962372</v>
      </c>
      <c r="K31" s="62"/>
      <c r="L31" s="98"/>
      <c r="M31" s="98"/>
      <c r="N31" s="100"/>
      <c r="O31" s="63"/>
      <c r="P31" s="64"/>
      <c r="Q31" s="64"/>
    </row>
    <row r="32" spans="2:17" x14ac:dyDescent="0.6">
      <c r="B32" s="57"/>
      <c r="C32" s="77">
        <v>4</v>
      </c>
      <c r="D32" s="35">
        <v>2147051.6857662993</v>
      </c>
      <c r="E32" s="35">
        <v>757440.84437350812</v>
      </c>
      <c r="F32" s="35">
        <v>981242.67771484808</v>
      </c>
      <c r="G32" s="35">
        <v>1275068.4599716531</v>
      </c>
      <c r="H32" s="35">
        <v>1107854.134517794</v>
      </c>
      <c r="I32" s="78">
        <v>633624.90955621609</v>
      </c>
      <c r="J32" s="79">
        <f t="shared" si="0"/>
        <v>4686574.442864731</v>
      </c>
      <c r="K32" s="62"/>
      <c r="L32" s="98"/>
      <c r="M32" s="98"/>
      <c r="N32" s="100"/>
      <c r="O32" s="63"/>
      <c r="P32" s="64"/>
      <c r="Q32" s="64"/>
    </row>
    <row r="33" spans="2:17" x14ac:dyDescent="0.6">
      <c r="B33" s="57">
        <f>+B29+1</f>
        <v>1397</v>
      </c>
      <c r="C33" s="77">
        <v>1</v>
      </c>
      <c r="D33" s="35">
        <v>2222528.3050588905</v>
      </c>
      <c r="E33" s="35">
        <v>774058.35895568668</v>
      </c>
      <c r="F33" s="35">
        <v>1026916.4205556734</v>
      </c>
      <c r="G33" s="35">
        <v>1471441.3666848883</v>
      </c>
      <c r="H33" s="35">
        <v>1192415.2669634526</v>
      </c>
      <c r="I33" s="78">
        <v>492860.27660268731</v>
      </c>
      <c r="J33" s="79">
        <f t="shared" si="0"/>
        <v>4795389.4608943742</v>
      </c>
      <c r="K33" s="62">
        <f>SUM(J33:J36)</f>
        <v>21627069.968799729</v>
      </c>
      <c r="L33" s="98"/>
      <c r="M33" s="98"/>
      <c r="N33" s="99"/>
      <c r="O33" s="63"/>
      <c r="P33" s="64"/>
      <c r="Q33" s="64"/>
    </row>
    <row r="34" spans="2:17" x14ac:dyDescent="0.6">
      <c r="B34" s="66"/>
      <c r="C34" s="77">
        <v>2</v>
      </c>
      <c r="D34" s="35">
        <v>2473925.2975009857</v>
      </c>
      <c r="E34" s="35">
        <v>884071.08363756747</v>
      </c>
      <c r="F34" s="35">
        <v>1205686.9792480096</v>
      </c>
      <c r="G34" s="35">
        <v>2077200.8268823943</v>
      </c>
      <c r="H34" s="35">
        <v>1714982.2880246767</v>
      </c>
      <c r="I34" s="78">
        <v>495197.23555924464</v>
      </c>
      <c r="J34" s="79">
        <f t="shared" si="0"/>
        <v>5421099.1348035242</v>
      </c>
      <c r="K34" s="62"/>
      <c r="L34" s="98"/>
      <c r="M34" s="98"/>
      <c r="N34" s="100"/>
      <c r="O34" s="63"/>
      <c r="P34" s="64"/>
      <c r="Q34" s="64"/>
    </row>
    <row r="35" spans="2:17" x14ac:dyDescent="0.6">
      <c r="B35" s="66"/>
      <c r="C35" s="77">
        <v>3</v>
      </c>
      <c r="D35" s="35">
        <v>2712484.5379352695</v>
      </c>
      <c r="E35" s="35">
        <v>876578.47400257492</v>
      </c>
      <c r="F35" s="35">
        <v>1229766.7636358228</v>
      </c>
      <c r="G35" s="35">
        <v>1682410.8241963289</v>
      </c>
      <c r="H35" s="35">
        <v>1627193.3698365395</v>
      </c>
      <c r="I35" s="78">
        <v>543781.17360099964</v>
      </c>
      <c r="J35" s="79">
        <f t="shared" si="0"/>
        <v>5417828.4035344571</v>
      </c>
      <c r="K35" s="62"/>
      <c r="L35" s="98"/>
      <c r="M35" s="98"/>
      <c r="N35" s="100"/>
      <c r="O35" s="63"/>
      <c r="P35" s="64"/>
      <c r="Q35" s="64"/>
    </row>
    <row r="36" spans="2:17" x14ac:dyDescent="0.6">
      <c r="B36" s="66"/>
      <c r="C36" s="77">
        <v>4</v>
      </c>
      <c r="D36" s="35">
        <v>2977071.5928169154</v>
      </c>
      <c r="E36" s="35">
        <v>870943.3177772254</v>
      </c>
      <c r="F36" s="35">
        <v>1439453.4107750312</v>
      </c>
      <c r="G36" s="35">
        <v>1498508.2619229148</v>
      </c>
      <c r="H36" s="35">
        <v>1401760.7091753313</v>
      </c>
      <c r="I36" s="78">
        <v>608537.09545061737</v>
      </c>
      <c r="J36" s="79">
        <f t="shared" si="0"/>
        <v>5992752.9695673725</v>
      </c>
      <c r="K36" s="62"/>
      <c r="L36" s="98"/>
      <c r="M36" s="98"/>
      <c r="N36" s="100"/>
      <c r="O36" s="63"/>
      <c r="P36" s="64"/>
      <c r="Q36" s="64"/>
    </row>
    <row r="37" spans="2:17" x14ac:dyDescent="0.6">
      <c r="B37" s="57">
        <f>+B33+1</f>
        <v>1398</v>
      </c>
      <c r="C37" s="77">
        <v>1</v>
      </c>
      <c r="D37" s="35">
        <v>3235369.8171169907</v>
      </c>
      <c r="E37" s="35">
        <v>894286.79974703921</v>
      </c>
      <c r="F37" s="35">
        <v>1466315.5678504654</v>
      </c>
      <c r="G37" s="35">
        <v>1760560.5107433063</v>
      </c>
      <c r="H37" s="35">
        <v>1793879.5817672291</v>
      </c>
      <c r="I37" s="78">
        <v>1009165.3439885695</v>
      </c>
      <c r="J37" s="79">
        <f t="shared" si="0"/>
        <v>6571818.4576791413</v>
      </c>
      <c r="K37" s="62">
        <f>SUM(J37:J40)</f>
        <v>27364013.247019377</v>
      </c>
      <c r="L37" s="98"/>
      <c r="M37" s="98"/>
      <c r="N37" s="99"/>
      <c r="O37" s="63"/>
      <c r="P37" s="64"/>
      <c r="Q37" s="64"/>
    </row>
    <row r="38" spans="2:17" x14ac:dyDescent="0.6">
      <c r="B38" s="57"/>
      <c r="C38" s="77">
        <v>2</v>
      </c>
      <c r="D38" s="35">
        <v>3261905.6127022128</v>
      </c>
      <c r="E38" s="35">
        <v>962827.00324876932</v>
      </c>
      <c r="F38" s="35">
        <v>1673527.4351707078</v>
      </c>
      <c r="G38" s="35">
        <v>1636588.2399853233</v>
      </c>
      <c r="H38" s="35">
        <v>1843280.8322941617</v>
      </c>
      <c r="I38" s="78">
        <v>890521.83547306247</v>
      </c>
      <c r="J38" s="79">
        <f t="shared" si="0"/>
        <v>6582089.2942859139</v>
      </c>
      <c r="K38" s="62"/>
      <c r="L38" s="98"/>
      <c r="M38" s="98"/>
      <c r="N38" s="100"/>
      <c r="O38" s="63"/>
      <c r="P38" s="64"/>
      <c r="Q38" s="64"/>
    </row>
    <row r="39" spans="2:17" x14ac:dyDescent="0.6">
      <c r="B39" s="57"/>
      <c r="C39" s="77">
        <v>3</v>
      </c>
      <c r="D39" s="35">
        <v>3512139.8086111718</v>
      </c>
      <c r="E39" s="35">
        <v>1105149.3735556419</v>
      </c>
      <c r="F39" s="35">
        <v>1568443.0577533413</v>
      </c>
      <c r="G39" s="35">
        <v>1603792.8675571107</v>
      </c>
      <c r="H39" s="35">
        <v>1716920.0939470499</v>
      </c>
      <c r="I39" s="78">
        <v>876318.58505758457</v>
      </c>
      <c r="J39" s="79">
        <f t="shared" si="0"/>
        <v>6948923.5985878007</v>
      </c>
      <c r="K39" s="62"/>
      <c r="L39" s="98"/>
      <c r="M39" s="98"/>
      <c r="N39" s="100"/>
      <c r="O39" s="63"/>
      <c r="P39" s="64"/>
      <c r="Q39" s="64"/>
    </row>
    <row r="40" spans="2:17" x14ac:dyDescent="0.6">
      <c r="B40" s="57"/>
      <c r="C40" s="77">
        <v>4</v>
      </c>
      <c r="D40" s="35">
        <v>3419903.1611012127</v>
      </c>
      <c r="E40" s="35">
        <v>1224506.296232865</v>
      </c>
      <c r="F40" s="35">
        <v>1645722.7496964887</v>
      </c>
      <c r="G40" s="35">
        <v>1425186.8968248328</v>
      </c>
      <c r="H40" s="35">
        <v>2108213.7169915582</v>
      </c>
      <c r="I40" s="78">
        <v>1654076.509602678</v>
      </c>
      <c r="J40" s="79">
        <f t="shared" si="0"/>
        <v>7261181.8964665188</v>
      </c>
      <c r="K40" s="62"/>
      <c r="L40" s="98"/>
      <c r="M40" s="98"/>
      <c r="N40" s="100"/>
      <c r="O40" s="63"/>
      <c r="P40" s="64"/>
      <c r="Q40" s="64"/>
    </row>
    <row r="41" spans="2:17" x14ac:dyDescent="0.6">
      <c r="B41" s="57">
        <f>+B37+1</f>
        <v>1399</v>
      </c>
      <c r="C41" s="77">
        <v>1</v>
      </c>
      <c r="D41" s="35">
        <v>3930048.5747698504</v>
      </c>
      <c r="E41" s="35">
        <v>1266714.0193836729</v>
      </c>
      <c r="F41" s="35">
        <v>2206668.6332773361</v>
      </c>
      <c r="G41" s="35">
        <v>1068171.5113136983</v>
      </c>
      <c r="H41" s="35">
        <v>1706306.4847869722</v>
      </c>
      <c r="I41" s="78">
        <v>1117675.5881354781</v>
      </c>
      <c r="J41" s="79">
        <f t="shared" si="0"/>
        <v>7882971.8420930626</v>
      </c>
      <c r="K41" s="62">
        <f>SUM(J41:J44)</f>
        <v>40791376.857952774</v>
      </c>
      <c r="L41" s="98"/>
      <c r="M41" s="98"/>
      <c r="N41" s="99"/>
      <c r="O41" s="63"/>
      <c r="P41" s="64"/>
      <c r="Q41" s="64"/>
    </row>
    <row r="42" spans="2:17" x14ac:dyDescent="0.6">
      <c r="B42" s="57"/>
      <c r="C42" s="77">
        <v>2</v>
      </c>
      <c r="D42" s="35">
        <v>4411319.1412888169</v>
      </c>
      <c r="E42" s="35">
        <v>1406336.6900694408</v>
      </c>
      <c r="F42" s="35">
        <v>2656038.7190266759</v>
      </c>
      <c r="G42" s="35">
        <v>1765103.3061200401</v>
      </c>
      <c r="H42" s="35">
        <v>2191735.4227871611</v>
      </c>
      <c r="I42" s="78">
        <v>1410605.1233249847</v>
      </c>
      <c r="J42" s="79">
        <f t="shared" si="0"/>
        <v>9457667.5570427962</v>
      </c>
      <c r="K42" s="62"/>
      <c r="L42" s="98"/>
      <c r="M42" s="98"/>
      <c r="N42" s="100"/>
      <c r="O42" s="63"/>
      <c r="P42" s="64"/>
      <c r="Q42" s="64"/>
    </row>
    <row r="43" spans="2:17" x14ac:dyDescent="0.6">
      <c r="B43" s="57"/>
      <c r="C43" s="77">
        <v>3</v>
      </c>
      <c r="D43" s="35">
        <v>4981454.7017037403</v>
      </c>
      <c r="E43" s="35">
        <v>1550971.4166927102</v>
      </c>
      <c r="F43" s="35">
        <v>3223411.1010952047</v>
      </c>
      <c r="G43" s="35">
        <v>2453624.4027759726</v>
      </c>
      <c r="H43" s="35">
        <v>2834288.7566390568</v>
      </c>
      <c r="I43" s="78">
        <v>1675593.2828198001</v>
      </c>
      <c r="J43" s="79">
        <f t="shared" si="0"/>
        <v>11050766.14844837</v>
      </c>
      <c r="K43" s="62"/>
      <c r="L43" s="98"/>
      <c r="M43" s="98"/>
      <c r="N43" s="100"/>
      <c r="O43" s="63"/>
      <c r="P43" s="64"/>
      <c r="Q43" s="64"/>
    </row>
    <row r="44" spans="2:17" x14ac:dyDescent="0.6">
      <c r="B44" s="57"/>
      <c r="C44" s="77">
        <v>4</v>
      </c>
      <c r="D44" s="35">
        <v>5551094.9032013016</v>
      </c>
      <c r="E44" s="35">
        <v>1662853.9468270696</v>
      </c>
      <c r="F44" s="35">
        <v>3531000.7669869289</v>
      </c>
      <c r="G44" s="35">
        <v>2636666.2122457512</v>
      </c>
      <c r="H44" s="35">
        <v>3214873.2444906025</v>
      </c>
      <c r="I44" s="78">
        <v>2233228.7255980931</v>
      </c>
      <c r="J44" s="79">
        <f t="shared" si="0"/>
        <v>12399971.310368542</v>
      </c>
      <c r="K44" s="62"/>
      <c r="L44" s="98"/>
      <c r="M44" s="98"/>
      <c r="N44" s="100"/>
      <c r="O44" s="63"/>
      <c r="P44" s="64"/>
      <c r="Q44" s="64"/>
    </row>
    <row r="45" spans="2:17" x14ac:dyDescent="0.6">
      <c r="B45" s="57">
        <f>+B41+1</f>
        <v>1400</v>
      </c>
      <c r="C45" s="77">
        <v>1</v>
      </c>
      <c r="D45" s="35">
        <v>6076584.4704961749</v>
      </c>
      <c r="E45" s="35">
        <v>2039859.8488647721</v>
      </c>
      <c r="F45" s="35">
        <v>3985222.318514558</v>
      </c>
      <c r="G45" s="35">
        <v>2620173.4098963328</v>
      </c>
      <c r="H45" s="35">
        <v>3184019.3150336947</v>
      </c>
      <c r="I45" s="78">
        <v>2559546.7493413407</v>
      </c>
      <c r="J45" s="79">
        <f t="shared" si="0"/>
        <v>14097367.482079484</v>
      </c>
      <c r="K45" s="62">
        <f>SUM(J45:J48)</f>
        <v>66774502.84058471</v>
      </c>
      <c r="L45" s="98"/>
      <c r="M45" s="98"/>
      <c r="N45" s="99"/>
      <c r="O45" s="63"/>
      <c r="P45" s="64"/>
      <c r="Q45" s="64"/>
    </row>
    <row r="46" spans="2:17" x14ac:dyDescent="0.6">
      <c r="B46" s="57"/>
      <c r="C46" s="77">
        <v>2</v>
      </c>
      <c r="D46" s="35">
        <v>6907739.2019032277</v>
      </c>
      <c r="E46" s="35">
        <v>2378606.7045320519</v>
      </c>
      <c r="F46" s="35">
        <v>4029324.5564128044</v>
      </c>
      <c r="G46" s="35">
        <v>3149068.4091101261</v>
      </c>
      <c r="H46" s="35">
        <v>3017398.1191245695</v>
      </c>
      <c r="I46" s="78">
        <v>1878336.4787944462</v>
      </c>
      <c r="J46" s="79">
        <f t="shared" si="0"/>
        <v>15325677.231628088</v>
      </c>
      <c r="K46" s="62"/>
      <c r="L46" s="98"/>
      <c r="M46" s="98"/>
      <c r="N46" s="100"/>
      <c r="O46" s="63"/>
      <c r="P46" s="64"/>
      <c r="Q46" s="64"/>
    </row>
    <row r="47" spans="2:17" x14ac:dyDescent="0.6">
      <c r="B47" s="57"/>
      <c r="C47" s="77">
        <v>3</v>
      </c>
      <c r="D47" s="35">
        <v>7601285.714338568</v>
      </c>
      <c r="E47" s="35">
        <v>2351258.0517488667</v>
      </c>
      <c r="F47" s="35">
        <v>4539687.0306545896</v>
      </c>
      <c r="G47" s="35">
        <v>4055406.385202534</v>
      </c>
      <c r="H47" s="35">
        <v>3788833.8591554486</v>
      </c>
      <c r="I47" s="78">
        <v>2921114.7843472827</v>
      </c>
      <c r="J47" s="79">
        <f t="shared" si="0"/>
        <v>17679918.107136395</v>
      </c>
      <c r="K47" s="62"/>
      <c r="L47" s="98"/>
      <c r="M47" s="98"/>
      <c r="N47" s="100"/>
      <c r="O47" s="63"/>
      <c r="P47" s="64"/>
      <c r="Q47" s="64"/>
    </row>
    <row r="48" spans="2:17" x14ac:dyDescent="0.6">
      <c r="B48" s="57"/>
      <c r="C48" s="77">
        <v>4</v>
      </c>
      <c r="D48" s="35">
        <v>8223673.5491179237</v>
      </c>
      <c r="E48" s="35">
        <v>2734675.3990106368</v>
      </c>
      <c r="F48" s="35">
        <v>5373417.0017664796</v>
      </c>
      <c r="G48" s="35">
        <v>5426135.4090245636</v>
      </c>
      <c r="H48" s="35">
        <v>4389372.1722248634</v>
      </c>
      <c r="I48" s="78">
        <v>2303010.8330460079</v>
      </c>
      <c r="J48" s="79">
        <f t="shared" si="0"/>
        <v>19671540.019740745</v>
      </c>
      <c r="K48" s="62"/>
      <c r="L48" s="98"/>
      <c r="M48" s="98"/>
      <c r="N48" s="100"/>
      <c r="O48" s="63"/>
      <c r="P48" s="64"/>
      <c r="Q48" s="64"/>
    </row>
    <row r="49" spans="2:14" x14ac:dyDescent="0.6">
      <c r="B49" s="57">
        <f>+B45+1</f>
        <v>1401</v>
      </c>
      <c r="C49" s="77">
        <v>1</v>
      </c>
      <c r="D49" s="35">
        <v>9292590.861712439</v>
      </c>
      <c r="E49" s="35">
        <v>2660990.4520306806</v>
      </c>
      <c r="F49" s="35">
        <v>5495792.5615156749</v>
      </c>
      <c r="G49" s="35">
        <v>7048212.9687062325</v>
      </c>
      <c r="H49" s="35">
        <v>5672753.9182111192</v>
      </c>
      <c r="I49" s="78">
        <v>4229351.7293954305</v>
      </c>
      <c r="J49" s="79">
        <f t="shared" si="0"/>
        <v>23054184.655149337</v>
      </c>
      <c r="K49" s="62">
        <f>SUM(J49:J52)</f>
        <v>104350049.95147339</v>
      </c>
      <c r="L49" s="98"/>
      <c r="M49" s="98"/>
      <c r="N49" s="100"/>
    </row>
    <row r="50" spans="2:14" x14ac:dyDescent="0.6">
      <c r="B50" s="57"/>
      <c r="C50" s="77">
        <v>2</v>
      </c>
      <c r="D50" s="35">
        <v>10800912.444650665</v>
      </c>
      <c r="E50" s="35">
        <v>3093524.6109838965</v>
      </c>
      <c r="F50" s="35">
        <v>5797536.7071796618</v>
      </c>
      <c r="G50" s="35">
        <v>6734910.0843304517</v>
      </c>
      <c r="H50" s="35">
        <v>6374266.4535195576</v>
      </c>
      <c r="I50" s="78">
        <v>4943059.5312684067</v>
      </c>
      <c r="J50" s="79">
        <f t="shared" si="0"/>
        <v>24995676.924893524</v>
      </c>
      <c r="K50" s="67"/>
      <c r="L50" s="98"/>
      <c r="M50" s="98"/>
      <c r="N50" s="100"/>
    </row>
    <row r="51" spans="2:14" x14ac:dyDescent="0.6">
      <c r="B51" s="57"/>
      <c r="C51" s="77">
        <v>3</v>
      </c>
      <c r="D51" s="35">
        <v>12509546.821125321</v>
      </c>
      <c r="E51" s="35">
        <v>3890685.7242320138</v>
      </c>
      <c r="F51" s="35">
        <v>6703150.6609366974</v>
      </c>
      <c r="G51" s="35">
        <v>6656252.2633037455</v>
      </c>
      <c r="H51" s="35">
        <v>6344665.7261968954</v>
      </c>
      <c r="I51" s="78">
        <v>3230164.1661643311</v>
      </c>
      <c r="J51" s="79">
        <f t="shared" si="0"/>
        <v>26645133.909565214</v>
      </c>
      <c r="K51" s="67"/>
      <c r="L51" s="98"/>
      <c r="M51" s="98"/>
      <c r="N51" s="100"/>
    </row>
    <row r="52" spans="2:14" ht="25.5" thickBot="1" x14ac:dyDescent="0.65">
      <c r="B52" s="90"/>
      <c r="C52" s="91">
        <v>4</v>
      </c>
      <c r="D52" s="37">
        <v>14647206.691410543</v>
      </c>
      <c r="E52" s="37">
        <v>3640837.8822687729</v>
      </c>
      <c r="F52" s="37">
        <v>7806153.4343677927</v>
      </c>
      <c r="G52" s="37">
        <v>7543015.6985321222</v>
      </c>
      <c r="H52" s="37">
        <v>7467947.0182180777</v>
      </c>
      <c r="I52" s="81">
        <v>3485787.7735041603</v>
      </c>
      <c r="J52" s="82">
        <f t="shared" si="0"/>
        <v>29655054.461865313</v>
      </c>
      <c r="K52" s="73"/>
    </row>
  </sheetData>
  <mergeCells count="2">
    <mergeCell ref="B2:K2"/>
    <mergeCell ref="B3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A52"/>
  <sheetViews>
    <sheetView rightToLeft="1" zoomScale="55" zoomScaleNormal="55" workbookViewId="0">
      <pane xSplit="3" ySplit="4" topLeftCell="D38" activePane="bottomRight" state="frozen"/>
      <selection activeCell="J5" sqref="J5"/>
      <selection pane="topRight" activeCell="J5" sqref="J5"/>
      <selection pane="bottomLeft" activeCell="J5" sqref="J5"/>
      <selection pane="bottomRight"/>
    </sheetView>
  </sheetViews>
  <sheetFormatPr defaultRowHeight="15.75" x14ac:dyDescent="0.4"/>
  <cols>
    <col min="1" max="1" width="6.5703125" style="16" customWidth="1"/>
    <col min="2" max="2" width="9.7109375" style="50" customWidth="1"/>
    <col min="3" max="3" width="7.7109375" style="50" customWidth="1"/>
    <col min="4" max="7" width="19.7109375" style="16" customWidth="1"/>
    <col min="8" max="8" width="18.7109375" style="16" customWidth="1"/>
    <col min="9" max="9" width="18.85546875" style="16" customWidth="1"/>
    <col min="10" max="11" width="19.7109375" style="16" customWidth="1"/>
    <col min="12" max="12" width="15" style="16" bestFit="1" customWidth="1"/>
    <col min="13" max="13" width="15.42578125" style="16" bestFit="1" customWidth="1"/>
    <col min="14" max="15" width="9.140625" style="16"/>
    <col min="16" max="16" width="11.28515625" style="16" customWidth="1"/>
    <col min="17" max="17" width="12.7109375" style="16" customWidth="1"/>
    <col min="18" max="256" width="9.140625" style="16"/>
    <col min="257" max="257" width="6.5703125" style="16" customWidth="1"/>
    <col min="258" max="258" width="16.5703125" style="16" customWidth="1"/>
    <col min="259" max="259" width="9.85546875" style="16" bestFit="1" customWidth="1"/>
    <col min="260" max="263" width="19.7109375" style="16" customWidth="1"/>
    <col min="264" max="264" width="18.7109375" style="16" customWidth="1"/>
    <col min="265" max="265" width="18.85546875" style="16" customWidth="1"/>
    <col min="266" max="267" width="19.7109375" style="16" customWidth="1"/>
    <col min="268" max="268" width="9.140625" style="16"/>
    <col min="269" max="269" width="15.28515625" style="16" bestFit="1" customWidth="1"/>
    <col min="270" max="271" width="9.140625" style="16"/>
    <col min="272" max="272" width="11.28515625" style="16" customWidth="1"/>
    <col min="273" max="273" width="12.7109375" style="16" customWidth="1"/>
    <col min="274" max="512" width="9.140625" style="16"/>
    <col min="513" max="513" width="6.5703125" style="16" customWidth="1"/>
    <col min="514" max="514" width="16.5703125" style="16" customWidth="1"/>
    <col min="515" max="515" width="9.85546875" style="16" bestFit="1" customWidth="1"/>
    <col min="516" max="519" width="19.7109375" style="16" customWidth="1"/>
    <col min="520" max="520" width="18.7109375" style="16" customWidth="1"/>
    <col min="521" max="521" width="18.85546875" style="16" customWidth="1"/>
    <col min="522" max="523" width="19.7109375" style="16" customWidth="1"/>
    <col min="524" max="524" width="9.140625" style="16"/>
    <col min="525" max="525" width="15.28515625" style="16" bestFit="1" customWidth="1"/>
    <col min="526" max="527" width="9.140625" style="16"/>
    <col min="528" max="528" width="11.28515625" style="16" customWidth="1"/>
    <col min="529" max="529" width="12.7109375" style="16" customWidth="1"/>
    <col min="530" max="768" width="9.140625" style="16"/>
    <col min="769" max="769" width="6.5703125" style="16" customWidth="1"/>
    <col min="770" max="770" width="16.5703125" style="16" customWidth="1"/>
    <col min="771" max="771" width="9.85546875" style="16" bestFit="1" customWidth="1"/>
    <col min="772" max="775" width="19.7109375" style="16" customWidth="1"/>
    <col min="776" max="776" width="18.7109375" style="16" customWidth="1"/>
    <col min="777" max="777" width="18.85546875" style="16" customWidth="1"/>
    <col min="778" max="779" width="19.7109375" style="16" customWidth="1"/>
    <col min="780" max="780" width="9.140625" style="16"/>
    <col min="781" max="781" width="15.28515625" style="16" bestFit="1" customWidth="1"/>
    <col min="782" max="783" width="9.140625" style="16"/>
    <col min="784" max="784" width="11.28515625" style="16" customWidth="1"/>
    <col min="785" max="785" width="12.7109375" style="16" customWidth="1"/>
    <col min="786" max="1024" width="9.140625" style="16"/>
    <col min="1025" max="1025" width="6.5703125" style="16" customWidth="1"/>
    <col min="1026" max="1026" width="16.5703125" style="16" customWidth="1"/>
    <col min="1027" max="1027" width="9.85546875" style="16" bestFit="1" customWidth="1"/>
    <col min="1028" max="1031" width="19.7109375" style="16" customWidth="1"/>
    <col min="1032" max="1032" width="18.7109375" style="16" customWidth="1"/>
    <col min="1033" max="1033" width="18.85546875" style="16" customWidth="1"/>
    <col min="1034" max="1035" width="19.7109375" style="16" customWidth="1"/>
    <col min="1036" max="1036" width="9.140625" style="16"/>
    <col min="1037" max="1037" width="15.28515625" style="16" bestFit="1" customWidth="1"/>
    <col min="1038" max="1039" width="9.140625" style="16"/>
    <col min="1040" max="1040" width="11.28515625" style="16" customWidth="1"/>
    <col min="1041" max="1041" width="12.7109375" style="16" customWidth="1"/>
    <col min="1042" max="1280" width="9.140625" style="16"/>
    <col min="1281" max="1281" width="6.5703125" style="16" customWidth="1"/>
    <col min="1282" max="1282" width="16.5703125" style="16" customWidth="1"/>
    <col min="1283" max="1283" width="9.85546875" style="16" bestFit="1" customWidth="1"/>
    <col min="1284" max="1287" width="19.7109375" style="16" customWidth="1"/>
    <col min="1288" max="1288" width="18.7109375" style="16" customWidth="1"/>
    <col min="1289" max="1289" width="18.85546875" style="16" customWidth="1"/>
    <col min="1290" max="1291" width="19.7109375" style="16" customWidth="1"/>
    <col min="1292" max="1292" width="9.140625" style="16"/>
    <col min="1293" max="1293" width="15.28515625" style="16" bestFit="1" customWidth="1"/>
    <col min="1294" max="1295" width="9.140625" style="16"/>
    <col min="1296" max="1296" width="11.28515625" style="16" customWidth="1"/>
    <col min="1297" max="1297" width="12.7109375" style="16" customWidth="1"/>
    <col min="1298" max="1536" width="9.140625" style="16"/>
    <col min="1537" max="1537" width="6.5703125" style="16" customWidth="1"/>
    <col min="1538" max="1538" width="16.5703125" style="16" customWidth="1"/>
    <col min="1539" max="1539" width="9.85546875" style="16" bestFit="1" customWidth="1"/>
    <col min="1540" max="1543" width="19.7109375" style="16" customWidth="1"/>
    <col min="1544" max="1544" width="18.7109375" style="16" customWidth="1"/>
    <col min="1545" max="1545" width="18.85546875" style="16" customWidth="1"/>
    <col min="1546" max="1547" width="19.7109375" style="16" customWidth="1"/>
    <col min="1548" max="1548" width="9.140625" style="16"/>
    <col min="1549" max="1549" width="15.28515625" style="16" bestFit="1" customWidth="1"/>
    <col min="1550" max="1551" width="9.140625" style="16"/>
    <col min="1552" max="1552" width="11.28515625" style="16" customWidth="1"/>
    <col min="1553" max="1553" width="12.7109375" style="16" customWidth="1"/>
    <col min="1554" max="1792" width="9.140625" style="16"/>
    <col min="1793" max="1793" width="6.5703125" style="16" customWidth="1"/>
    <col min="1794" max="1794" width="16.5703125" style="16" customWidth="1"/>
    <col min="1795" max="1795" width="9.85546875" style="16" bestFit="1" customWidth="1"/>
    <col min="1796" max="1799" width="19.7109375" style="16" customWidth="1"/>
    <col min="1800" max="1800" width="18.7109375" style="16" customWidth="1"/>
    <col min="1801" max="1801" width="18.85546875" style="16" customWidth="1"/>
    <col min="1802" max="1803" width="19.7109375" style="16" customWidth="1"/>
    <col min="1804" max="1804" width="9.140625" style="16"/>
    <col min="1805" max="1805" width="15.28515625" style="16" bestFit="1" customWidth="1"/>
    <col min="1806" max="1807" width="9.140625" style="16"/>
    <col min="1808" max="1808" width="11.28515625" style="16" customWidth="1"/>
    <col min="1809" max="1809" width="12.7109375" style="16" customWidth="1"/>
    <col min="1810" max="2048" width="9.140625" style="16"/>
    <col min="2049" max="2049" width="6.5703125" style="16" customWidth="1"/>
    <col min="2050" max="2050" width="16.5703125" style="16" customWidth="1"/>
    <col min="2051" max="2051" width="9.85546875" style="16" bestFit="1" customWidth="1"/>
    <col min="2052" max="2055" width="19.7109375" style="16" customWidth="1"/>
    <col min="2056" max="2056" width="18.7109375" style="16" customWidth="1"/>
    <col min="2057" max="2057" width="18.85546875" style="16" customWidth="1"/>
    <col min="2058" max="2059" width="19.7109375" style="16" customWidth="1"/>
    <col min="2060" max="2060" width="9.140625" style="16"/>
    <col min="2061" max="2061" width="15.28515625" style="16" bestFit="1" customWidth="1"/>
    <col min="2062" max="2063" width="9.140625" style="16"/>
    <col min="2064" max="2064" width="11.28515625" style="16" customWidth="1"/>
    <col min="2065" max="2065" width="12.7109375" style="16" customWidth="1"/>
    <col min="2066" max="2304" width="9.140625" style="16"/>
    <col min="2305" max="2305" width="6.5703125" style="16" customWidth="1"/>
    <col min="2306" max="2306" width="16.5703125" style="16" customWidth="1"/>
    <col min="2307" max="2307" width="9.85546875" style="16" bestFit="1" customWidth="1"/>
    <col min="2308" max="2311" width="19.7109375" style="16" customWidth="1"/>
    <col min="2312" max="2312" width="18.7109375" style="16" customWidth="1"/>
    <col min="2313" max="2313" width="18.85546875" style="16" customWidth="1"/>
    <col min="2314" max="2315" width="19.7109375" style="16" customWidth="1"/>
    <col min="2316" max="2316" width="9.140625" style="16"/>
    <col min="2317" max="2317" width="15.28515625" style="16" bestFit="1" customWidth="1"/>
    <col min="2318" max="2319" width="9.140625" style="16"/>
    <col min="2320" max="2320" width="11.28515625" style="16" customWidth="1"/>
    <col min="2321" max="2321" width="12.7109375" style="16" customWidth="1"/>
    <col min="2322" max="2560" width="9.140625" style="16"/>
    <col min="2561" max="2561" width="6.5703125" style="16" customWidth="1"/>
    <col min="2562" max="2562" width="16.5703125" style="16" customWidth="1"/>
    <col min="2563" max="2563" width="9.85546875" style="16" bestFit="1" customWidth="1"/>
    <col min="2564" max="2567" width="19.7109375" style="16" customWidth="1"/>
    <col min="2568" max="2568" width="18.7109375" style="16" customWidth="1"/>
    <col min="2569" max="2569" width="18.85546875" style="16" customWidth="1"/>
    <col min="2570" max="2571" width="19.7109375" style="16" customWidth="1"/>
    <col min="2572" max="2572" width="9.140625" style="16"/>
    <col min="2573" max="2573" width="15.28515625" style="16" bestFit="1" customWidth="1"/>
    <col min="2574" max="2575" width="9.140625" style="16"/>
    <col min="2576" max="2576" width="11.28515625" style="16" customWidth="1"/>
    <col min="2577" max="2577" width="12.7109375" style="16" customWidth="1"/>
    <col min="2578" max="2816" width="9.140625" style="16"/>
    <col min="2817" max="2817" width="6.5703125" style="16" customWidth="1"/>
    <col min="2818" max="2818" width="16.5703125" style="16" customWidth="1"/>
    <col min="2819" max="2819" width="9.85546875" style="16" bestFit="1" customWidth="1"/>
    <col min="2820" max="2823" width="19.7109375" style="16" customWidth="1"/>
    <col min="2824" max="2824" width="18.7109375" style="16" customWidth="1"/>
    <col min="2825" max="2825" width="18.85546875" style="16" customWidth="1"/>
    <col min="2826" max="2827" width="19.7109375" style="16" customWidth="1"/>
    <col min="2828" max="2828" width="9.140625" style="16"/>
    <col min="2829" max="2829" width="15.28515625" style="16" bestFit="1" customWidth="1"/>
    <col min="2830" max="2831" width="9.140625" style="16"/>
    <col min="2832" max="2832" width="11.28515625" style="16" customWidth="1"/>
    <col min="2833" max="2833" width="12.7109375" style="16" customWidth="1"/>
    <col min="2834" max="3072" width="9.140625" style="16"/>
    <col min="3073" max="3073" width="6.5703125" style="16" customWidth="1"/>
    <col min="3074" max="3074" width="16.5703125" style="16" customWidth="1"/>
    <col min="3075" max="3075" width="9.85546875" style="16" bestFit="1" customWidth="1"/>
    <col min="3076" max="3079" width="19.7109375" style="16" customWidth="1"/>
    <col min="3080" max="3080" width="18.7109375" style="16" customWidth="1"/>
    <col min="3081" max="3081" width="18.85546875" style="16" customWidth="1"/>
    <col min="3082" max="3083" width="19.7109375" style="16" customWidth="1"/>
    <col min="3084" max="3084" width="9.140625" style="16"/>
    <col min="3085" max="3085" width="15.28515625" style="16" bestFit="1" customWidth="1"/>
    <col min="3086" max="3087" width="9.140625" style="16"/>
    <col min="3088" max="3088" width="11.28515625" style="16" customWidth="1"/>
    <col min="3089" max="3089" width="12.7109375" style="16" customWidth="1"/>
    <col min="3090" max="3328" width="9.140625" style="16"/>
    <col min="3329" max="3329" width="6.5703125" style="16" customWidth="1"/>
    <col min="3330" max="3330" width="16.5703125" style="16" customWidth="1"/>
    <col min="3331" max="3331" width="9.85546875" style="16" bestFit="1" customWidth="1"/>
    <col min="3332" max="3335" width="19.7109375" style="16" customWidth="1"/>
    <col min="3336" max="3336" width="18.7109375" style="16" customWidth="1"/>
    <col min="3337" max="3337" width="18.85546875" style="16" customWidth="1"/>
    <col min="3338" max="3339" width="19.7109375" style="16" customWidth="1"/>
    <col min="3340" max="3340" width="9.140625" style="16"/>
    <col min="3341" max="3341" width="15.28515625" style="16" bestFit="1" customWidth="1"/>
    <col min="3342" max="3343" width="9.140625" style="16"/>
    <col min="3344" max="3344" width="11.28515625" style="16" customWidth="1"/>
    <col min="3345" max="3345" width="12.7109375" style="16" customWidth="1"/>
    <col min="3346" max="3584" width="9.140625" style="16"/>
    <col min="3585" max="3585" width="6.5703125" style="16" customWidth="1"/>
    <col min="3586" max="3586" width="16.5703125" style="16" customWidth="1"/>
    <col min="3587" max="3587" width="9.85546875" style="16" bestFit="1" customWidth="1"/>
    <col min="3588" max="3591" width="19.7109375" style="16" customWidth="1"/>
    <col min="3592" max="3592" width="18.7109375" style="16" customWidth="1"/>
    <col min="3593" max="3593" width="18.85546875" style="16" customWidth="1"/>
    <col min="3594" max="3595" width="19.7109375" style="16" customWidth="1"/>
    <col min="3596" max="3596" width="9.140625" style="16"/>
    <col min="3597" max="3597" width="15.28515625" style="16" bestFit="1" customWidth="1"/>
    <col min="3598" max="3599" width="9.140625" style="16"/>
    <col min="3600" max="3600" width="11.28515625" style="16" customWidth="1"/>
    <col min="3601" max="3601" width="12.7109375" style="16" customWidth="1"/>
    <col min="3602" max="3840" width="9.140625" style="16"/>
    <col min="3841" max="3841" width="6.5703125" style="16" customWidth="1"/>
    <col min="3842" max="3842" width="16.5703125" style="16" customWidth="1"/>
    <col min="3843" max="3843" width="9.85546875" style="16" bestFit="1" customWidth="1"/>
    <col min="3844" max="3847" width="19.7109375" style="16" customWidth="1"/>
    <col min="3848" max="3848" width="18.7109375" style="16" customWidth="1"/>
    <col min="3849" max="3849" width="18.85546875" style="16" customWidth="1"/>
    <col min="3850" max="3851" width="19.7109375" style="16" customWidth="1"/>
    <col min="3852" max="3852" width="9.140625" style="16"/>
    <col min="3853" max="3853" width="15.28515625" style="16" bestFit="1" customWidth="1"/>
    <col min="3854" max="3855" width="9.140625" style="16"/>
    <col min="3856" max="3856" width="11.28515625" style="16" customWidth="1"/>
    <col min="3857" max="3857" width="12.7109375" style="16" customWidth="1"/>
    <col min="3858" max="4096" width="9.140625" style="16"/>
    <col min="4097" max="4097" width="6.5703125" style="16" customWidth="1"/>
    <col min="4098" max="4098" width="16.5703125" style="16" customWidth="1"/>
    <col min="4099" max="4099" width="9.85546875" style="16" bestFit="1" customWidth="1"/>
    <col min="4100" max="4103" width="19.7109375" style="16" customWidth="1"/>
    <col min="4104" max="4104" width="18.7109375" style="16" customWidth="1"/>
    <col min="4105" max="4105" width="18.85546875" style="16" customWidth="1"/>
    <col min="4106" max="4107" width="19.7109375" style="16" customWidth="1"/>
    <col min="4108" max="4108" width="9.140625" style="16"/>
    <col min="4109" max="4109" width="15.28515625" style="16" bestFit="1" customWidth="1"/>
    <col min="4110" max="4111" width="9.140625" style="16"/>
    <col min="4112" max="4112" width="11.28515625" style="16" customWidth="1"/>
    <col min="4113" max="4113" width="12.7109375" style="16" customWidth="1"/>
    <col min="4114" max="4352" width="9.140625" style="16"/>
    <col min="4353" max="4353" width="6.5703125" style="16" customWidth="1"/>
    <col min="4354" max="4354" width="16.5703125" style="16" customWidth="1"/>
    <col min="4355" max="4355" width="9.85546875" style="16" bestFit="1" customWidth="1"/>
    <col min="4356" max="4359" width="19.7109375" style="16" customWidth="1"/>
    <col min="4360" max="4360" width="18.7109375" style="16" customWidth="1"/>
    <col min="4361" max="4361" width="18.85546875" style="16" customWidth="1"/>
    <col min="4362" max="4363" width="19.7109375" style="16" customWidth="1"/>
    <col min="4364" max="4364" width="9.140625" style="16"/>
    <col min="4365" max="4365" width="15.28515625" style="16" bestFit="1" customWidth="1"/>
    <col min="4366" max="4367" width="9.140625" style="16"/>
    <col min="4368" max="4368" width="11.28515625" style="16" customWidth="1"/>
    <col min="4369" max="4369" width="12.7109375" style="16" customWidth="1"/>
    <col min="4370" max="4608" width="9.140625" style="16"/>
    <col min="4609" max="4609" width="6.5703125" style="16" customWidth="1"/>
    <col min="4610" max="4610" width="16.5703125" style="16" customWidth="1"/>
    <col min="4611" max="4611" width="9.85546875" style="16" bestFit="1" customWidth="1"/>
    <col min="4612" max="4615" width="19.7109375" style="16" customWidth="1"/>
    <col min="4616" max="4616" width="18.7109375" style="16" customWidth="1"/>
    <col min="4617" max="4617" width="18.85546875" style="16" customWidth="1"/>
    <col min="4618" max="4619" width="19.7109375" style="16" customWidth="1"/>
    <col min="4620" max="4620" width="9.140625" style="16"/>
    <col min="4621" max="4621" width="15.28515625" style="16" bestFit="1" customWidth="1"/>
    <col min="4622" max="4623" width="9.140625" style="16"/>
    <col min="4624" max="4624" width="11.28515625" style="16" customWidth="1"/>
    <col min="4625" max="4625" width="12.7109375" style="16" customWidth="1"/>
    <col min="4626" max="4864" width="9.140625" style="16"/>
    <col min="4865" max="4865" width="6.5703125" style="16" customWidth="1"/>
    <col min="4866" max="4866" width="16.5703125" style="16" customWidth="1"/>
    <col min="4867" max="4867" width="9.85546875" style="16" bestFit="1" customWidth="1"/>
    <col min="4868" max="4871" width="19.7109375" style="16" customWidth="1"/>
    <col min="4872" max="4872" width="18.7109375" style="16" customWidth="1"/>
    <col min="4873" max="4873" width="18.85546875" style="16" customWidth="1"/>
    <col min="4874" max="4875" width="19.7109375" style="16" customWidth="1"/>
    <col min="4876" max="4876" width="9.140625" style="16"/>
    <col min="4877" max="4877" width="15.28515625" style="16" bestFit="1" customWidth="1"/>
    <col min="4878" max="4879" width="9.140625" style="16"/>
    <col min="4880" max="4880" width="11.28515625" style="16" customWidth="1"/>
    <col min="4881" max="4881" width="12.7109375" style="16" customWidth="1"/>
    <col min="4882" max="5120" width="9.140625" style="16"/>
    <col min="5121" max="5121" width="6.5703125" style="16" customWidth="1"/>
    <col min="5122" max="5122" width="16.5703125" style="16" customWidth="1"/>
    <col min="5123" max="5123" width="9.85546875" style="16" bestFit="1" customWidth="1"/>
    <col min="5124" max="5127" width="19.7109375" style="16" customWidth="1"/>
    <col min="5128" max="5128" width="18.7109375" style="16" customWidth="1"/>
    <col min="5129" max="5129" width="18.85546875" style="16" customWidth="1"/>
    <col min="5130" max="5131" width="19.7109375" style="16" customWidth="1"/>
    <col min="5132" max="5132" width="9.140625" style="16"/>
    <col min="5133" max="5133" width="15.28515625" style="16" bestFit="1" customWidth="1"/>
    <col min="5134" max="5135" width="9.140625" style="16"/>
    <col min="5136" max="5136" width="11.28515625" style="16" customWidth="1"/>
    <col min="5137" max="5137" width="12.7109375" style="16" customWidth="1"/>
    <col min="5138" max="5376" width="9.140625" style="16"/>
    <col min="5377" max="5377" width="6.5703125" style="16" customWidth="1"/>
    <col min="5378" max="5378" width="16.5703125" style="16" customWidth="1"/>
    <col min="5379" max="5379" width="9.85546875" style="16" bestFit="1" customWidth="1"/>
    <col min="5380" max="5383" width="19.7109375" style="16" customWidth="1"/>
    <col min="5384" max="5384" width="18.7109375" style="16" customWidth="1"/>
    <col min="5385" max="5385" width="18.85546875" style="16" customWidth="1"/>
    <col min="5386" max="5387" width="19.7109375" style="16" customWidth="1"/>
    <col min="5388" max="5388" width="9.140625" style="16"/>
    <col min="5389" max="5389" width="15.28515625" style="16" bestFit="1" customWidth="1"/>
    <col min="5390" max="5391" width="9.140625" style="16"/>
    <col min="5392" max="5392" width="11.28515625" style="16" customWidth="1"/>
    <col min="5393" max="5393" width="12.7109375" style="16" customWidth="1"/>
    <col min="5394" max="5632" width="9.140625" style="16"/>
    <col min="5633" max="5633" width="6.5703125" style="16" customWidth="1"/>
    <col min="5634" max="5634" width="16.5703125" style="16" customWidth="1"/>
    <col min="5635" max="5635" width="9.85546875" style="16" bestFit="1" customWidth="1"/>
    <col min="5636" max="5639" width="19.7109375" style="16" customWidth="1"/>
    <col min="5640" max="5640" width="18.7109375" style="16" customWidth="1"/>
    <col min="5641" max="5641" width="18.85546875" style="16" customWidth="1"/>
    <col min="5642" max="5643" width="19.7109375" style="16" customWidth="1"/>
    <col min="5644" max="5644" width="9.140625" style="16"/>
    <col min="5645" max="5645" width="15.28515625" style="16" bestFit="1" customWidth="1"/>
    <col min="5646" max="5647" width="9.140625" style="16"/>
    <col min="5648" max="5648" width="11.28515625" style="16" customWidth="1"/>
    <col min="5649" max="5649" width="12.7109375" style="16" customWidth="1"/>
    <col min="5650" max="5888" width="9.140625" style="16"/>
    <col min="5889" max="5889" width="6.5703125" style="16" customWidth="1"/>
    <col min="5890" max="5890" width="16.5703125" style="16" customWidth="1"/>
    <col min="5891" max="5891" width="9.85546875" style="16" bestFit="1" customWidth="1"/>
    <col min="5892" max="5895" width="19.7109375" style="16" customWidth="1"/>
    <col min="5896" max="5896" width="18.7109375" style="16" customWidth="1"/>
    <col min="5897" max="5897" width="18.85546875" style="16" customWidth="1"/>
    <col min="5898" max="5899" width="19.7109375" style="16" customWidth="1"/>
    <col min="5900" max="5900" width="9.140625" style="16"/>
    <col min="5901" max="5901" width="15.28515625" style="16" bestFit="1" customWidth="1"/>
    <col min="5902" max="5903" width="9.140625" style="16"/>
    <col min="5904" max="5904" width="11.28515625" style="16" customWidth="1"/>
    <col min="5905" max="5905" width="12.7109375" style="16" customWidth="1"/>
    <col min="5906" max="6144" width="9.140625" style="16"/>
    <col min="6145" max="6145" width="6.5703125" style="16" customWidth="1"/>
    <col min="6146" max="6146" width="16.5703125" style="16" customWidth="1"/>
    <col min="6147" max="6147" width="9.85546875" style="16" bestFit="1" customWidth="1"/>
    <col min="6148" max="6151" width="19.7109375" style="16" customWidth="1"/>
    <col min="6152" max="6152" width="18.7109375" style="16" customWidth="1"/>
    <col min="6153" max="6153" width="18.85546875" style="16" customWidth="1"/>
    <col min="6154" max="6155" width="19.7109375" style="16" customWidth="1"/>
    <col min="6156" max="6156" width="9.140625" style="16"/>
    <col min="6157" max="6157" width="15.28515625" style="16" bestFit="1" customWidth="1"/>
    <col min="6158" max="6159" width="9.140625" style="16"/>
    <col min="6160" max="6160" width="11.28515625" style="16" customWidth="1"/>
    <col min="6161" max="6161" width="12.7109375" style="16" customWidth="1"/>
    <col min="6162" max="6400" width="9.140625" style="16"/>
    <col min="6401" max="6401" width="6.5703125" style="16" customWidth="1"/>
    <col min="6402" max="6402" width="16.5703125" style="16" customWidth="1"/>
    <col min="6403" max="6403" width="9.85546875" style="16" bestFit="1" customWidth="1"/>
    <col min="6404" max="6407" width="19.7109375" style="16" customWidth="1"/>
    <col min="6408" max="6408" width="18.7109375" style="16" customWidth="1"/>
    <col min="6409" max="6409" width="18.85546875" style="16" customWidth="1"/>
    <col min="6410" max="6411" width="19.7109375" style="16" customWidth="1"/>
    <col min="6412" max="6412" width="9.140625" style="16"/>
    <col min="6413" max="6413" width="15.28515625" style="16" bestFit="1" customWidth="1"/>
    <col min="6414" max="6415" width="9.140625" style="16"/>
    <col min="6416" max="6416" width="11.28515625" style="16" customWidth="1"/>
    <col min="6417" max="6417" width="12.7109375" style="16" customWidth="1"/>
    <col min="6418" max="6656" width="9.140625" style="16"/>
    <col min="6657" max="6657" width="6.5703125" style="16" customWidth="1"/>
    <col min="6658" max="6658" width="16.5703125" style="16" customWidth="1"/>
    <col min="6659" max="6659" width="9.85546875" style="16" bestFit="1" customWidth="1"/>
    <col min="6660" max="6663" width="19.7109375" style="16" customWidth="1"/>
    <col min="6664" max="6664" width="18.7109375" style="16" customWidth="1"/>
    <col min="6665" max="6665" width="18.85546875" style="16" customWidth="1"/>
    <col min="6666" max="6667" width="19.7109375" style="16" customWidth="1"/>
    <col min="6668" max="6668" width="9.140625" style="16"/>
    <col min="6669" max="6669" width="15.28515625" style="16" bestFit="1" customWidth="1"/>
    <col min="6670" max="6671" width="9.140625" style="16"/>
    <col min="6672" max="6672" width="11.28515625" style="16" customWidth="1"/>
    <col min="6673" max="6673" width="12.7109375" style="16" customWidth="1"/>
    <col min="6674" max="6912" width="9.140625" style="16"/>
    <col min="6913" max="6913" width="6.5703125" style="16" customWidth="1"/>
    <col min="6914" max="6914" width="16.5703125" style="16" customWidth="1"/>
    <col min="6915" max="6915" width="9.85546875" style="16" bestFit="1" customWidth="1"/>
    <col min="6916" max="6919" width="19.7109375" style="16" customWidth="1"/>
    <col min="6920" max="6920" width="18.7109375" style="16" customWidth="1"/>
    <col min="6921" max="6921" width="18.85546875" style="16" customWidth="1"/>
    <col min="6922" max="6923" width="19.7109375" style="16" customWidth="1"/>
    <col min="6924" max="6924" width="9.140625" style="16"/>
    <col min="6925" max="6925" width="15.28515625" style="16" bestFit="1" customWidth="1"/>
    <col min="6926" max="6927" width="9.140625" style="16"/>
    <col min="6928" max="6928" width="11.28515625" style="16" customWidth="1"/>
    <col min="6929" max="6929" width="12.7109375" style="16" customWidth="1"/>
    <col min="6930" max="7168" width="9.140625" style="16"/>
    <col min="7169" max="7169" width="6.5703125" style="16" customWidth="1"/>
    <col min="7170" max="7170" width="16.5703125" style="16" customWidth="1"/>
    <col min="7171" max="7171" width="9.85546875" style="16" bestFit="1" customWidth="1"/>
    <col min="7172" max="7175" width="19.7109375" style="16" customWidth="1"/>
    <col min="7176" max="7176" width="18.7109375" style="16" customWidth="1"/>
    <col min="7177" max="7177" width="18.85546875" style="16" customWidth="1"/>
    <col min="7178" max="7179" width="19.7109375" style="16" customWidth="1"/>
    <col min="7180" max="7180" width="9.140625" style="16"/>
    <col min="7181" max="7181" width="15.28515625" style="16" bestFit="1" customWidth="1"/>
    <col min="7182" max="7183" width="9.140625" style="16"/>
    <col min="7184" max="7184" width="11.28515625" style="16" customWidth="1"/>
    <col min="7185" max="7185" width="12.7109375" style="16" customWidth="1"/>
    <col min="7186" max="7424" width="9.140625" style="16"/>
    <col min="7425" max="7425" width="6.5703125" style="16" customWidth="1"/>
    <col min="7426" max="7426" width="16.5703125" style="16" customWidth="1"/>
    <col min="7427" max="7427" width="9.85546875" style="16" bestFit="1" customWidth="1"/>
    <col min="7428" max="7431" width="19.7109375" style="16" customWidth="1"/>
    <col min="7432" max="7432" width="18.7109375" style="16" customWidth="1"/>
    <col min="7433" max="7433" width="18.85546875" style="16" customWidth="1"/>
    <col min="7434" max="7435" width="19.7109375" style="16" customWidth="1"/>
    <col min="7436" max="7436" width="9.140625" style="16"/>
    <col min="7437" max="7437" width="15.28515625" style="16" bestFit="1" customWidth="1"/>
    <col min="7438" max="7439" width="9.140625" style="16"/>
    <col min="7440" max="7440" width="11.28515625" style="16" customWidth="1"/>
    <col min="7441" max="7441" width="12.7109375" style="16" customWidth="1"/>
    <col min="7442" max="7680" width="9.140625" style="16"/>
    <col min="7681" max="7681" width="6.5703125" style="16" customWidth="1"/>
    <col min="7682" max="7682" width="16.5703125" style="16" customWidth="1"/>
    <col min="7683" max="7683" width="9.85546875" style="16" bestFit="1" customWidth="1"/>
    <col min="7684" max="7687" width="19.7109375" style="16" customWidth="1"/>
    <col min="7688" max="7688" width="18.7109375" style="16" customWidth="1"/>
    <col min="7689" max="7689" width="18.85546875" style="16" customWidth="1"/>
    <col min="7690" max="7691" width="19.7109375" style="16" customWidth="1"/>
    <col min="7692" max="7692" width="9.140625" style="16"/>
    <col min="7693" max="7693" width="15.28515625" style="16" bestFit="1" customWidth="1"/>
    <col min="7694" max="7695" width="9.140625" style="16"/>
    <col min="7696" max="7696" width="11.28515625" style="16" customWidth="1"/>
    <col min="7697" max="7697" width="12.7109375" style="16" customWidth="1"/>
    <col min="7698" max="7936" width="9.140625" style="16"/>
    <col min="7937" max="7937" width="6.5703125" style="16" customWidth="1"/>
    <col min="7938" max="7938" width="16.5703125" style="16" customWidth="1"/>
    <col min="7939" max="7939" width="9.85546875" style="16" bestFit="1" customWidth="1"/>
    <col min="7940" max="7943" width="19.7109375" style="16" customWidth="1"/>
    <col min="7944" max="7944" width="18.7109375" style="16" customWidth="1"/>
    <col min="7945" max="7945" width="18.85546875" style="16" customWidth="1"/>
    <col min="7946" max="7947" width="19.7109375" style="16" customWidth="1"/>
    <col min="7948" max="7948" width="9.140625" style="16"/>
    <col min="7949" max="7949" width="15.28515625" style="16" bestFit="1" customWidth="1"/>
    <col min="7950" max="7951" width="9.140625" style="16"/>
    <col min="7952" max="7952" width="11.28515625" style="16" customWidth="1"/>
    <col min="7953" max="7953" width="12.7109375" style="16" customWidth="1"/>
    <col min="7954" max="8192" width="9.140625" style="16"/>
    <col min="8193" max="8193" width="6.5703125" style="16" customWidth="1"/>
    <col min="8194" max="8194" width="16.5703125" style="16" customWidth="1"/>
    <col min="8195" max="8195" width="9.85546875" style="16" bestFit="1" customWidth="1"/>
    <col min="8196" max="8199" width="19.7109375" style="16" customWidth="1"/>
    <col min="8200" max="8200" width="18.7109375" style="16" customWidth="1"/>
    <col min="8201" max="8201" width="18.85546875" style="16" customWidth="1"/>
    <col min="8202" max="8203" width="19.7109375" style="16" customWidth="1"/>
    <col min="8204" max="8204" width="9.140625" style="16"/>
    <col min="8205" max="8205" width="15.28515625" style="16" bestFit="1" customWidth="1"/>
    <col min="8206" max="8207" width="9.140625" style="16"/>
    <col min="8208" max="8208" width="11.28515625" style="16" customWidth="1"/>
    <col min="8209" max="8209" width="12.7109375" style="16" customWidth="1"/>
    <col min="8210" max="8448" width="9.140625" style="16"/>
    <col min="8449" max="8449" width="6.5703125" style="16" customWidth="1"/>
    <col min="8450" max="8450" width="16.5703125" style="16" customWidth="1"/>
    <col min="8451" max="8451" width="9.85546875" style="16" bestFit="1" customWidth="1"/>
    <col min="8452" max="8455" width="19.7109375" style="16" customWidth="1"/>
    <col min="8456" max="8456" width="18.7109375" style="16" customWidth="1"/>
    <col min="8457" max="8457" width="18.85546875" style="16" customWidth="1"/>
    <col min="8458" max="8459" width="19.7109375" style="16" customWidth="1"/>
    <col min="8460" max="8460" width="9.140625" style="16"/>
    <col min="8461" max="8461" width="15.28515625" style="16" bestFit="1" customWidth="1"/>
    <col min="8462" max="8463" width="9.140625" style="16"/>
    <col min="8464" max="8464" width="11.28515625" style="16" customWidth="1"/>
    <col min="8465" max="8465" width="12.7109375" style="16" customWidth="1"/>
    <col min="8466" max="8704" width="9.140625" style="16"/>
    <col min="8705" max="8705" width="6.5703125" style="16" customWidth="1"/>
    <col min="8706" max="8706" width="16.5703125" style="16" customWidth="1"/>
    <col min="8707" max="8707" width="9.85546875" style="16" bestFit="1" customWidth="1"/>
    <col min="8708" max="8711" width="19.7109375" style="16" customWidth="1"/>
    <col min="8712" max="8712" width="18.7109375" style="16" customWidth="1"/>
    <col min="8713" max="8713" width="18.85546875" style="16" customWidth="1"/>
    <col min="8714" max="8715" width="19.7109375" style="16" customWidth="1"/>
    <col min="8716" max="8716" width="9.140625" style="16"/>
    <col min="8717" max="8717" width="15.28515625" style="16" bestFit="1" customWidth="1"/>
    <col min="8718" max="8719" width="9.140625" style="16"/>
    <col min="8720" max="8720" width="11.28515625" style="16" customWidth="1"/>
    <col min="8721" max="8721" width="12.7109375" style="16" customWidth="1"/>
    <col min="8722" max="8960" width="9.140625" style="16"/>
    <col min="8961" max="8961" width="6.5703125" style="16" customWidth="1"/>
    <col min="8962" max="8962" width="16.5703125" style="16" customWidth="1"/>
    <col min="8963" max="8963" width="9.85546875" style="16" bestFit="1" customWidth="1"/>
    <col min="8964" max="8967" width="19.7109375" style="16" customWidth="1"/>
    <col min="8968" max="8968" width="18.7109375" style="16" customWidth="1"/>
    <col min="8969" max="8969" width="18.85546875" style="16" customWidth="1"/>
    <col min="8970" max="8971" width="19.7109375" style="16" customWidth="1"/>
    <col min="8972" max="8972" width="9.140625" style="16"/>
    <col min="8973" max="8973" width="15.28515625" style="16" bestFit="1" customWidth="1"/>
    <col min="8974" max="8975" width="9.140625" style="16"/>
    <col min="8976" max="8976" width="11.28515625" style="16" customWidth="1"/>
    <col min="8977" max="8977" width="12.7109375" style="16" customWidth="1"/>
    <col min="8978" max="9216" width="9.140625" style="16"/>
    <col min="9217" max="9217" width="6.5703125" style="16" customWidth="1"/>
    <col min="9218" max="9218" width="16.5703125" style="16" customWidth="1"/>
    <col min="9219" max="9219" width="9.85546875" style="16" bestFit="1" customWidth="1"/>
    <col min="9220" max="9223" width="19.7109375" style="16" customWidth="1"/>
    <col min="9224" max="9224" width="18.7109375" style="16" customWidth="1"/>
    <col min="9225" max="9225" width="18.85546875" style="16" customWidth="1"/>
    <col min="9226" max="9227" width="19.7109375" style="16" customWidth="1"/>
    <col min="9228" max="9228" width="9.140625" style="16"/>
    <col min="9229" max="9229" width="15.28515625" style="16" bestFit="1" customWidth="1"/>
    <col min="9230" max="9231" width="9.140625" style="16"/>
    <col min="9232" max="9232" width="11.28515625" style="16" customWidth="1"/>
    <col min="9233" max="9233" width="12.7109375" style="16" customWidth="1"/>
    <col min="9234" max="9472" width="9.140625" style="16"/>
    <col min="9473" max="9473" width="6.5703125" style="16" customWidth="1"/>
    <col min="9474" max="9474" width="16.5703125" style="16" customWidth="1"/>
    <col min="9475" max="9475" width="9.85546875" style="16" bestFit="1" customWidth="1"/>
    <col min="9476" max="9479" width="19.7109375" style="16" customWidth="1"/>
    <col min="9480" max="9480" width="18.7109375" style="16" customWidth="1"/>
    <col min="9481" max="9481" width="18.85546875" style="16" customWidth="1"/>
    <col min="9482" max="9483" width="19.7109375" style="16" customWidth="1"/>
    <col min="9484" max="9484" width="9.140625" style="16"/>
    <col min="9485" max="9485" width="15.28515625" style="16" bestFit="1" customWidth="1"/>
    <col min="9486" max="9487" width="9.140625" style="16"/>
    <col min="9488" max="9488" width="11.28515625" style="16" customWidth="1"/>
    <col min="9489" max="9489" width="12.7109375" style="16" customWidth="1"/>
    <col min="9490" max="9728" width="9.140625" style="16"/>
    <col min="9729" max="9729" width="6.5703125" style="16" customWidth="1"/>
    <col min="9730" max="9730" width="16.5703125" style="16" customWidth="1"/>
    <col min="9731" max="9731" width="9.85546875" style="16" bestFit="1" customWidth="1"/>
    <col min="9732" max="9735" width="19.7109375" style="16" customWidth="1"/>
    <col min="9736" max="9736" width="18.7109375" style="16" customWidth="1"/>
    <col min="9737" max="9737" width="18.85546875" style="16" customWidth="1"/>
    <col min="9738" max="9739" width="19.7109375" style="16" customWidth="1"/>
    <col min="9740" max="9740" width="9.140625" style="16"/>
    <col min="9741" max="9741" width="15.28515625" style="16" bestFit="1" customWidth="1"/>
    <col min="9742" max="9743" width="9.140625" style="16"/>
    <col min="9744" max="9744" width="11.28515625" style="16" customWidth="1"/>
    <col min="9745" max="9745" width="12.7109375" style="16" customWidth="1"/>
    <col min="9746" max="9984" width="9.140625" style="16"/>
    <col min="9985" max="9985" width="6.5703125" style="16" customWidth="1"/>
    <col min="9986" max="9986" width="16.5703125" style="16" customWidth="1"/>
    <col min="9987" max="9987" width="9.85546875" style="16" bestFit="1" customWidth="1"/>
    <col min="9988" max="9991" width="19.7109375" style="16" customWidth="1"/>
    <col min="9992" max="9992" width="18.7109375" style="16" customWidth="1"/>
    <col min="9993" max="9993" width="18.85546875" style="16" customWidth="1"/>
    <col min="9994" max="9995" width="19.7109375" style="16" customWidth="1"/>
    <col min="9996" max="9996" width="9.140625" style="16"/>
    <col min="9997" max="9997" width="15.28515625" style="16" bestFit="1" customWidth="1"/>
    <col min="9998" max="9999" width="9.140625" style="16"/>
    <col min="10000" max="10000" width="11.28515625" style="16" customWidth="1"/>
    <col min="10001" max="10001" width="12.7109375" style="16" customWidth="1"/>
    <col min="10002" max="10240" width="9.140625" style="16"/>
    <col min="10241" max="10241" width="6.5703125" style="16" customWidth="1"/>
    <col min="10242" max="10242" width="16.5703125" style="16" customWidth="1"/>
    <col min="10243" max="10243" width="9.85546875" style="16" bestFit="1" customWidth="1"/>
    <col min="10244" max="10247" width="19.7109375" style="16" customWidth="1"/>
    <col min="10248" max="10248" width="18.7109375" style="16" customWidth="1"/>
    <col min="10249" max="10249" width="18.85546875" style="16" customWidth="1"/>
    <col min="10250" max="10251" width="19.7109375" style="16" customWidth="1"/>
    <col min="10252" max="10252" width="9.140625" style="16"/>
    <col min="10253" max="10253" width="15.28515625" style="16" bestFit="1" customWidth="1"/>
    <col min="10254" max="10255" width="9.140625" style="16"/>
    <col min="10256" max="10256" width="11.28515625" style="16" customWidth="1"/>
    <col min="10257" max="10257" width="12.7109375" style="16" customWidth="1"/>
    <col min="10258" max="10496" width="9.140625" style="16"/>
    <col min="10497" max="10497" width="6.5703125" style="16" customWidth="1"/>
    <col min="10498" max="10498" width="16.5703125" style="16" customWidth="1"/>
    <col min="10499" max="10499" width="9.85546875" style="16" bestFit="1" customWidth="1"/>
    <col min="10500" max="10503" width="19.7109375" style="16" customWidth="1"/>
    <col min="10504" max="10504" width="18.7109375" style="16" customWidth="1"/>
    <col min="10505" max="10505" width="18.85546875" style="16" customWidth="1"/>
    <col min="10506" max="10507" width="19.7109375" style="16" customWidth="1"/>
    <col min="10508" max="10508" width="9.140625" style="16"/>
    <col min="10509" max="10509" width="15.28515625" style="16" bestFit="1" customWidth="1"/>
    <col min="10510" max="10511" width="9.140625" style="16"/>
    <col min="10512" max="10512" width="11.28515625" style="16" customWidth="1"/>
    <col min="10513" max="10513" width="12.7109375" style="16" customWidth="1"/>
    <col min="10514" max="10752" width="9.140625" style="16"/>
    <col min="10753" max="10753" width="6.5703125" style="16" customWidth="1"/>
    <col min="10754" max="10754" width="16.5703125" style="16" customWidth="1"/>
    <col min="10755" max="10755" width="9.85546875" style="16" bestFit="1" customWidth="1"/>
    <col min="10756" max="10759" width="19.7109375" style="16" customWidth="1"/>
    <col min="10760" max="10760" width="18.7109375" style="16" customWidth="1"/>
    <col min="10761" max="10761" width="18.85546875" style="16" customWidth="1"/>
    <col min="10762" max="10763" width="19.7109375" style="16" customWidth="1"/>
    <col min="10764" max="10764" width="9.140625" style="16"/>
    <col min="10765" max="10765" width="15.28515625" style="16" bestFit="1" customWidth="1"/>
    <col min="10766" max="10767" width="9.140625" style="16"/>
    <col min="10768" max="10768" width="11.28515625" style="16" customWidth="1"/>
    <col min="10769" max="10769" width="12.7109375" style="16" customWidth="1"/>
    <col min="10770" max="11008" width="9.140625" style="16"/>
    <col min="11009" max="11009" width="6.5703125" style="16" customWidth="1"/>
    <col min="11010" max="11010" width="16.5703125" style="16" customWidth="1"/>
    <col min="11011" max="11011" width="9.85546875" style="16" bestFit="1" customWidth="1"/>
    <col min="11012" max="11015" width="19.7109375" style="16" customWidth="1"/>
    <col min="11016" max="11016" width="18.7109375" style="16" customWidth="1"/>
    <col min="11017" max="11017" width="18.85546875" style="16" customWidth="1"/>
    <col min="11018" max="11019" width="19.7109375" style="16" customWidth="1"/>
    <col min="11020" max="11020" width="9.140625" style="16"/>
    <col min="11021" max="11021" width="15.28515625" style="16" bestFit="1" customWidth="1"/>
    <col min="11022" max="11023" width="9.140625" style="16"/>
    <col min="11024" max="11024" width="11.28515625" style="16" customWidth="1"/>
    <col min="11025" max="11025" width="12.7109375" style="16" customWidth="1"/>
    <col min="11026" max="11264" width="9.140625" style="16"/>
    <col min="11265" max="11265" width="6.5703125" style="16" customWidth="1"/>
    <col min="11266" max="11266" width="16.5703125" style="16" customWidth="1"/>
    <col min="11267" max="11267" width="9.85546875" style="16" bestFit="1" customWidth="1"/>
    <col min="11268" max="11271" width="19.7109375" style="16" customWidth="1"/>
    <col min="11272" max="11272" width="18.7109375" style="16" customWidth="1"/>
    <col min="11273" max="11273" width="18.85546875" style="16" customWidth="1"/>
    <col min="11274" max="11275" width="19.7109375" style="16" customWidth="1"/>
    <col min="11276" max="11276" width="9.140625" style="16"/>
    <col min="11277" max="11277" width="15.28515625" style="16" bestFit="1" customWidth="1"/>
    <col min="11278" max="11279" width="9.140625" style="16"/>
    <col min="11280" max="11280" width="11.28515625" style="16" customWidth="1"/>
    <col min="11281" max="11281" width="12.7109375" style="16" customWidth="1"/>
    <col min="11282" max="11520" width="9.140625" style="16"/>
    <col min="11521" max="11521" width="6.5703125" style="16" customWidth="1"/>
    <col min="11522" max="11522" width="16.5703125" style="16" customWidth="1"/>
    <col min="11523" max="11523" width="9.85546875" style="16" bestFit="1" customWidth="1"/>
    <col min="11524" max="11527" width="19.7109375" style="16" customWidth="1"/>
    <col min="11528" max="11528" width="18.7109375" style="16" customWidth="1"/>
    <col min="11529" max="11529" width="18.85546875" style="16" customWidth="1"/>
    <col min="11530" max="11531" width="19.7109375" style="16" customWidth="1"/>
    <col min="11532" max="11532" width="9.140625" style="16"/>
    <col min="11533" max="11533" width="15.28515625" style="16" bestFit="1" customWidth="1"/>
    <col min="11534" max="11535" width="9.140625" style="16"/>
    <col min="11536" max="11536" width="11.28515625" style="16" customWidth="1"/>
    <col min="11537" max="11537" width="12.7109375" style="16" customWidth="1"/>
    <col min="11538" max="11776" width="9.140625" style="16"/>
    <col min="11777" max="11777" width="6.5703125" style="16" customWidth="1"/>
    <col min="11778" max="11778" width="16.5703125" style="16" customWidth="1"/>
    <col min="11779" max="11779" width="9.85546875" style="16" bestFit="1" customWidth="1"/>
    <col min="11780" max="11783" width="19.7109375" style="16" customWidth="1"/>
    <col min="11784" max="11784" width="18.7109375" style="16" customWidth="1"/>
    <col min="11785" max="11785" width="18.85546875" style="16" customWidth="1"/>
    <col min="11786" max="11787" width="19.7109375" style="16" customWidth="1"/>
    <col min="11788" max="11788" width="9.140625" style="16"/>
    <col min="11789" max="11789" width="15.28515625" style="16" bestFit="1" customWidth="1"/>
    <col min="11790" max="11791" width="9.140625" style="16"/>
    <col min="11792" max="11792" width="11.28515625" style="16" customWidth="1"/>
    <col min="11793" max="11793" width="12.7109375" style="16" customWidth="1"/>
    <col min="11794" max="12032" width="9.140625" style="16"/>
    <col min="12033" max="12033" width="6.5703125" style="16" customWidth="1"/>
    <col min="12034" max="12034" width="16.5703125" style="16" customWidth="1"/>
    <col min="12035" max="12035" width="9.85546875" style="16" bestFit="1" customWidth="1"/>
    <col min="12036" max="12039" width="19.7109375" style="16" customWidth="1"/>
    <col min="12040" max="12040" width="18.7109375" style="16" customWidth="1"/>
    <col min="12041" max="12041" width="18.85546875" style="16" customWidth="1"/>
    <col min="12042" max="12043" width="19.7109375" style="16" customWidth="1"/>
    <col min="12044" max="12044" width="9.140625" style="16"/>
    <col min="12045" max="12045" width="15.28515625" style="16" bestFit="1" customWidth="1"/>
    <col min="12046" max="12047" width="9.140625" style="16"/>
    <col min="12048" max="12048" width="11.28515625" style="16" customWidth="1"/>
    <col min="12049" max="12049" width="12.7109375" style="16" customWidth="1"/>
    <col min="12050" max="12288" width="9.140625" style="16"/>
    <col min="12289" max="12289" width="6.5703125" style="16" customWidth="1"/>
    <col min="12290" max="12290" width="16.5703125" style="16" customWidth="1"/>
    <col min="12291" max="12291" width="9.85546875" style="16" bestFit="1" customWidth="1"/>
    <col min="12292" max="12295" width="19.7109375" style="16" customWidth="1"/>
    <col min="12296" max="12296" width="18.7109375" style="16" customWidth="1"/>
    <col min="12297" max="12297" width="18.85546875" style="16" customWidth="1"/>
    <col min="12298" max="12299" width="19.7109375" style="16" customWidth="1"/>
    <col min="12300" max="12300" width="9.140625" style="16"/>
    <col min="12301" max="12301" width="15.28515625" style="16" bestFit="1" customWidth="1"/>
    <col min="12302" max="12303" width="9.140625" style="16"/>
    <col min="12304" max="12304" width="11.28515625" style="16" customWidth="1"/>
    <col min="12305" max="12305" width="12.7109375" style="16" customWidth="1"/>
    <col min="12306" max="12544" width="9.140625" style="16"/>
    <col min="12545" max="12545" width="6.5703125" style="16" customWidth="1"/>
    <col min="12546" max="12546" width="16.5703125" style="16" customWidth="1"/>
    <col min="12547" max="12547" width="9.85546875" style="16" bestFit="1" customWidth="1"/>
    <col min="12548" max="12551" width="19.7109375" style="16" customWidth="1"/>
    <col min="12552" max="12552" width="18.7109375" style="16" customWidth="1"/>
    <col min="12553" max="12553" width="18.85546875" style="16" customWidth="1"/>
    <col min="12554" max="12555" width="19.7109375" style="16" customWidth="1"/>
    <col min="12556" max="12556" width="9.140625" style="16"/>
    <col min="12557" max="12557" width="15.28515625" style="16" bestFit="1" customWidth="1"/>
    <col min="12558" max="12559" width="9.140625" style="16"/>
    <col min="12560" max="12560" width="11.28515625" style="16" customWidth="1"/>
    <col min="12561" max="12561" width="12.7109375" style="16" customWidth="1"/>
    <col min="12562" max="12800" width="9.140625" style="16"/>
    <col min="12801" max="12801" width="6.5703125" style="16" customWidth="1"/>
    <col min="12802" max="12802" width="16.5703125" style="16" customWidth="1"/>
    <col min="12803" max="12803" width="9.85546875" style="16" bestFit="1" customWidth="1"/>
    <col min="12804" max="12807" width="19.7109375" style="16" customWidth="1"/>
    <col min="12808" max="12808" width="18.7109375" style="16" customWidth="1"/>
    <col min="12809" max="12809" width="18.85546875" style="16" customWidth="1"/>
    <col min="12810" max="12811" width="19.7109375" style="16" customWidth="1"/>
    <col min="12812" max="12812" width="9.140625" style="16"/>
    <col min="12813" max="12813" width="15.28515625" style="16" bestFit="1" customWidth="1"/>
    <col min="12814" max="12815" width="9.140625" style="16"/>
    <col min="12816" max="12816" width="11.28515625" style="16" customWidth="1"/>
    <col min="12817" max="12817" width="12.7109375" style="16" customWidth="1"/>
    <col min="12818" max="13056" width="9.140625" style="16"/>
    <col min="13057" max="13057" width="6.5703125" style="16" customWidth="1"/>
    <col min="13058" max="13058" width="16.5703125" style="16" customWidth="1"/>
    <col min="13059" max="13059" width="9.85546875" style="16" bestFit="1" customWidth="1"/>
    <col min="13060" max="13063" width="19.7109375" style="16" customWidth="1"/>
    <col min="13064" max="13064" width="18.7109375" style="16" customWidth="1"/>
    <col min="13065" max="13065" width="18.85546875" style="16" customWidth="1"/>
    <col min="13066" max="13067" width="19.7109375" style="16" customWidth="1"/>
    <col min="13068" max="13068" width="9.140625" style="16"/>
    <col min="13069" max="13069" width="15.28515625" style="16" bestFit="1" customWidth="1"/>
    <col min="13070" max="13071" width="9.140625" style="16"/>
    <col min="13072" max="13072" width="11.28515625" style="16" customWidth="1"/>
    <col min="13073" max="13073" width="12.7109375" style="16" customWidth="1"/>
    <col min="13074" max="13312" width="9.140625" style="16"/>
    <col min="13313" max="13313" width="6.5703125" style="16" customWidth="1"/>
    <col min="13314" max="13314" width="16.5703125" style="16" customWidth="1"/>
    <col min="13315" max="13315" width="9.85546875" style="16" bestFit="1" customWidth="1"/>
    <col min="13316" max="13319" width="19.7109375" style="16" customWidth="1"/>
    <col min="13320" max="13320" width="18.7109375" style="16" customWidth="1"/>
    <col min="13321" max="13321" width="18.85546875" style="16" customWidth="1"/>
    <col min="13322" max="13323" width="19.7109375" style="16" customWidth="1"/>
    <col min="13324" max="13324" width="9.140625" style="16"/>
    <col min="13325" max="13325" width="15.28515625" style="16" bestFit="1" customWidth="1"/>
    <col min="13326" max="13327" width="9.140625" style="16"/>
    <col min="13328" max="13328" width="11.28515625" style="16" customWidth="1"/>
    <col min="13329" max="13329" width="12.7109375" style="16" customWidth="1"/>
    <col min="13330" max="13568" width="9.140625" style="16"/>
    <col min="13569" max="13569" width="6.5703125" style="16" customWidth="1"/>
    <col min="13570" max="13570" width="16.5703125" style="16" customWidth="1"/>
    <col min="13571" max="13571" width="9.85546875" style="16" bestFit="1" customWidth="1"/>
    <col min="13572" max="13575" width="19.7109375" style="16" customWidth="1"/>
    <col min="13576" max="13576" width="18.7109375" style="16" customWidth="1"/>
    <col min="13577" max="13577" width="18.85546875" style="16" customWidth="1"/>
    <col min="13578" max="13579" width="19.7109375" style="16" customWidth="1"/>
    <col min="13580" max="13580" width="9.140625" style="16"/>
    <col min="13581" max="13581" width="15.28515625" style="16" bestFit="1" customWidth="1"/>
    <col min="13582" max="13583" width="9.140625" style="16"/>
    <col min="13584" max="13584" width="11.28515625" style="16" customWidth="1"/>
    <col min="13585" max="13585" width="12.7109375" style="16" customWidth="1"/>
    <col min="13586" max="13824" width="9.140625" style="16"/>
    <col min="13825" max="13825" width="6.5703125" style="16" customWidth="1"/>
    <col min="13826" max="13826" width="16.5703125" style="16" customWidth="1"/>
    <col min="13827" max="13827" width="9.85546875" style="16" bestFit="1" customWidth="1"/>
    <col min="13828" max="13831" width="19.7109375" style="16" customWidth="1"/>
    <col min="13832" max="13832" width="18.7109375" style="16" customWidth="1"/>
    <col min="13833" max="13833" width="18.85546875" style="16" customWidth="1"/>
    <col min="13834" max="13835" width="19.7109375" style="16" customWidth="1"/>
    <col min="13836" max="13836" width="9.140625" style="16"/>
    <col min="13837" max="13837" width="15.28515625" style="16" bestFit="1" customWidth="1"/>
    <col min="13838" max="13839" width="9.140625" style="16"/>
    <col min="13840" max="13840" width="11.28515625" style="16" customWidth="1"/>
    <col min="13841" max="13841" width="12.7109375" style="16" customWidth="1"/>
    <col min="13842" max="14080" width="9.140625" style="16"/>
    <col min="14081" max="14081" width="6.5703125" style="16" customWidth="1"/>
    <col min="14082" max="14082" width="16.5703125" style="16" customWidth="1"/>
    <col min="14083" max="14083" width="9.85546875" style="16" bestFit="1" customWidth="1"/>
    <col min="14084" max="14087" width="19.7109375" style="16" customWidth="1"/>
    <col min="14088" max="14088" width="18.7109375" style="16" customWidth="1"/>
    <col min="14089" max="14089" width="18.85546875" style="16" customWidth="1"/>
    <col min="14090" max="14091" width="19.7109375" style="16" customWidth="1"/>
    <col min="14092" max="14092" width="9.140625" style="16"/>
    <col min="14093" max="14093" width="15.28515625" style="16" bestFit="1" customWidth="1"/>
    <col min="14094" max="14095" width="9.140625" style="16"/>
    <col min="14096" max="14096" width="11.28515625" style="16" customWidth="1"/>
    <col min="14097" max="14097" width="12.7109375" style="16" customWidth="1"/>
    <col min="14098" max="14336" width="9.140625" style="16"/>
    <col min="14337" max="14337" width="6.5703125" style="16" customWidth="1"/>
    <col min="14338" max="14338" width="16.5703125" style="16" customWidth="1"/>
    <col min="14339" max="14339" width="9.85546875" style="16" bestFit="1" customWidth="1"/>
    <col min="14340" max="14343" width="19.7109375" style="16" customWidth="1"/>
    <col min="14344" max="14344" width="18.7109375" style="16" customWidth="1"/>
    <col min="14345" max="14345" width="18.85546875" style="16" customWidth="1"/>
    <col min="14346" max="14347" width="19.7109375" style="16" customWidth="1"/>
    <col min="14348" max="14348" width="9.140625" style="16"/>
    <col min="14349" max="14349" width="15.28515625" style="16" bestFit="1" customWidth="1"/>
    <col min="14350" max="14351" width="9.140625" style="16"/>
    <col min="14352" max="14352" width="11.28515625" style="16" customWidth="1"/>
    <col min="14353" max="14353" width="12.7109375" style="16" customWidth="1"/>
    <col min="14354" max="14592" width="9.140625" style="16"/>
    <col min="14593" max="14593" width="6.5703125" style="16" customWidth="1"/>
    <col min="14594" max="14594" width="16.5703125" style="16" customWidth="1"/>
    <col min="14595" max="14595" width="9.85546875" style="16" bestFit="1" customWidth="1"/>
    <col min="14596" max="14599" width="19.7109375" style="16" customWidth="1"/>
    <col min="14600" max="14600" width="18.7109375" style="16" customWidth="1"/>
    <col min="14601" max="14601" width="18.85546875" style="16" customWidth="1"/>
    <col min="14602" max="14603" width="19.7109375" style="16" customWidth="1"/>
    <col min="14604" max="14604" width="9.140625" style="16"/>
    <col min="14605" max="14605" width="15.28515625" style="16" bestFit="1" customWidth="1"/>
    <col min="14606" max="14607" width="9.140625" style="16"/>
    <col min="14608" max="14608" width="11.28515625" style="16" customWidth="1"/>
    <col min="14609" max="14609" width="12.7109375" style="16" customWidth="1"/>
    <col min="14610" max="14848" width="9.140625" style="16"/>
    <col min="14849" max="14849" width="6.5703125" style="16" customWidth="1"/>
    <col min="14850" max="14850" width="16.5703125" style="16" customWidth="1"/>
    <col min="14851" max="14851" width="9.85546875" style="16" bestFit="1" customWidth="1"/>
    <col min="14852" max="14855" width="19.7109375" style="16" customWidth="1"/>
    <col min="14856" max="14856" width="18.7109375" style="16" customWidth="1"/>
    <col min="14857" max="14857" width="18.85546875" style="16" customWidth="1"/>
    <col min="14858" max="14859" width="19.7109375" style="16" customWidth="1"/>
    <col min="14860" max="14860" width="9.140625" style="16"/>
    <col min="14861" max="14861" width="15.28515625" style="16" bestFit="1" customWidth="1"/>
    <col min="14862" max="14863" width="9.140625" style="16"/>
    <col min="14864" max="14864" width="11.28515625" style="16" customWidth="1"/>
    <col min="14865" max="14865" width="12.7109375" style="16" customWidth="1"/>
    <col min="14866" max="15104" width="9.140625" style="16"/>
    <col min="15105" max="15105" width="6.5703125" style="16" customWidth="1"/>
    <col min="15106" max="15106" width="16.5703125" style="16" customWidth="1"/>
    <col min="15107" max="15107" width="9.85546875" style="16" bestFit="1" customWidth="1"/>
    <col min="15108" max="15111" width="19.7109375" style="16" customWidth="1"/>
    <col min="15112" max="15112" width="18.7109375" style="16" customWidth="1"/>
    <col min="15113" max="15113" width="18.85546875" style="16" customWidth="1"/>
    <col min="15114" max="15115" width="19.7109375" style="16" customWidth="1"/>
    <col min="15116" max="15116" width="9.140625" style="16"/>
    <col min="15117" max="15117" width="15.28515625" style="16" bestFit="1" customWidth="1"/>
    <col min="15118" max="15119" width="9.140625" style="16"/>
    <col min="15120" max="15120" width="11.28515625" style="16" customWidth="1"/>
    <col min="15121" max="15121" width="12.7109375" style="16" customWidth="1"/>
    <col min="15122" max="15360" width="9.140625" style="16"/>
    <col min="15361" max="15361" width="6.5703125" style="16" customWidth="1"/>
    <col min="15362" max="15362" width="16.5703125" style="16" customWidth="1"/>
    <col min="15363" max="15363" width="9.85546875" style="16" bestFit="1" customWidth="1"/>
    <col min="15364" max="15367" width="19.7109375" style="16" customWidth="1"/>
    <col min="15368" max="15368" width="18.7109375" style="16" customWidth="1"/>
    <col min="15369" max="15369" width="18.85546875" style="16" customWidth="1"/>
    <col min="15370" max="15371" width="19.7109375" style="16" customWidth="1"/>
    <col min="15372" max="15372" width="9.140625" style="16"/>
    <col min="15373" max="15373" width="15.28515625" style="16" bestFit="1" customWidth="1"/>
    <col min="15374" max="15375" width="9.140625" style="16"/>
    <col min="15376" max="15376" width="11.28515625" style="16" customWidth="1"/>
    <col min="15377" max="15377" width="12.7109375" style="16" customWidth="1"/>
    <col min="15378" max="15616" width="9.140625" style="16"/>
    <col min="15617" max="15617" width="6.5703125" style="16" customWidth="1"/>
    <col min="15618" max="15618" width="16.5703125" style="16" customWidth="1"/>
    <col min="15619" max="15619" width="9.85546875" style="16" bestFit="1" customWidth="1"/>
    <col min="15620" max="15623" width="19.7109375" style="16" customWidth="1"/>
    <col min="15624" max="15624" width="18.7109375" style="16" customWidth="1"/>
    <col min="15625" max="15625" width="18.85546875" style="16" customWidth="1"/>
    <col min="15626" max="15627" width="19.7109375" style="16" customWidth="1"/>
    <col min="15628" max="15628" width="9.140625" style="16"/>
    <col min="15629" max="15629" width="15.28515625" style="16" bestFit="1" customWidth="1"/>
    <col min="15630" max="15631" width="9.140625" style="16"/>
    <col min="15632" max="15632" width="11.28515625" style="16" customWidth="1"/>
    <col min="15633" max="15633" width="12.7109375" style="16" customWidth="1"/>
    <col min="15634" max="15872" width="9.140625" style="16"/>
    <col min="15873" max="15873" width="6.5703125" style="16" customWidth="1"/>
    <col min="15874" max="15874" width="16.5703125" style="16" customWidth="1"/>
    <col min="15875" max="15875" width="9.85546875" style="16" bestFit="1" customWidth="1"/>
    <col min="15876" max="15879" width="19.7109375" style="16" customWidth="1"/>
    <col min="15880" max="15880" width="18.7109375" style="16" customWidth="1"/>
    <col min="15881" max="15881" width="18.85546875" style="16" customWidth="1"/>
    <col min="15882" max="15883" width="19.7109375" style="16" customWidth="1"/>
    <col min="15884" max="15884" width="9.140625" style="16"/>
    <col min="15885" max="15885" width="15.28515625" style="16" bestFit="1" customWidth="1"/>
    <col min="15886" max="15887" width="9.140625" style="16"/>
    <col min="15888" max="15888" width="11.28515625" style="16" customWidth="1"/>
    <col min="15889" max="15889" width="12.7109375" style="16" customWidth="1"/>
    <col min="15890" max="16128" width="9.140625" style="16"/>
    <col min="16129" max="16129" width="6.5703125" style="16" customWidth="1"/>
    <col min="16130" max="16130" width="16.5703125" style="16" customWidth="1"/>
    <col min="16131" max="16131" width="9.85546875" style="16" bestFit="1" customWidth="1"/>
    <col min="16132" max="16135" width="19.7109375" style="16" customWidth="1"/>
    <col min="16136" max="16136" width="18.7109375" style="16" customWidth="1"/>
    <col min="16137" max="16137" width="18.85546875" style="16" customWidth="1"/>
    <col min="16138" max="16139" width="19.7109375" style="16" customWidth="1"/>
    <col min="16140" max="16140" width="9.140625" style="16"/>
    <col min="16141" max="16141" width="15.28515625" style="16" bestFit="1" customWidth="1"/>
    <col min="16142" max="16143" width="9.140625" style="16"/>
    <col min="16144" max="16144" width="11.28515625" style="16" customWidth="1"/>
    <col min="16145" max="16145" width="12.7109375" style="16" customWidth="1"/>
    <col min="16146" max="16384" width="9.140625" style="16"/>
  </cols>
  <sheetData>
    <row r="1" spans="2:235" s="50" customFormat="1" ht="23.25" customHeight="1" thickBot="1" x14ac:dyDescent="0.45"/>
    <row r="2" spans="2:235" s="50" customFormat="1" ht="33" thickBot="1" x14ac:dyDescent="0.65">
      <c r="B2" s="119" t="s">
        <v>61</v>
      </c>
      <c r="C2" s="120"/>
      <c r="D2" s="120"/>
      <c r="E2" s="120"/>
      <c r="F2" s="120"/>
      <c r="G2" s="120"/>
      <c r="H2" s="120"/>
      <c r="I2" s="120"/>
      <c r="J2" s="120"/>
      <c r="K2" s="121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</row>
    <row r="3" spans="2:235" s="50" customFormat="1" ht="26.25" thickBot="1" x14ac:dyDescent="0.75">
      <c r="B3" s="122" t="s">
        <v>27</v>
      </c>
      <c r="C3" s="122"/>
      <c r="D3" s="74"/>
      <c r="E3" s="74"/>
      <c r="F3" s="74"/>
      <c r="G3" s="74"/>
      <c r="H3" s="74"/>
      <c r="I3" s="74"/>
      <c r="J3" s="74"/>
      <c r="K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</row>
    <row r="4" spans="2:235" s="50" customFormat="1" ht="60" customHeight="1" x14ac:dyDescent="0.55000000000000004">
      <c r="B4" s="52" t="s">
        <v>0</v>
      </c>
      <c r="C4" s="53" t="s">
        <v>1</v>
      </c>
      <c r="D4" s="54" t="s">
        <v>48</v>
      </c>
      <c r="E4" s="54" t="s">
        <v>49</v>
      </c>
      <c r="F4" s="54" t="s">
        <v>50</v>
      </c>
      <c r="G4" s="54" t="s">
        <v>54</v>
      </c>
      <c r="H4" s="54" t="s">
        <v>55</v>
      </c>
      <c r="I4" s="54" t="s">
        <v>56</v>
      </c>
      <c r="J4" s="54" t="s">
        <v>57</v>
      </c>
      <c r="K4" s="55" t="s">
        <v>58</v>
      </c>
      <c r="L4" s="56"/>
      <c r="M4" s="56"/>
      <c r="N4" s="56"/>
      <c r="O4" s="56"/>
      <c r="P4" s="56"/>
      <c r="Q4" s="56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</row>
    <row r="5" spans="2:235" ht="27.75" x14ac:dyDescent="0.65">
      <c r="B5" s="57">
        <v>1390</v>
      </c>
      <c r="C5" s="77">
        <v>1</v>
      </c>
      <c r="D5" s="35">
        <v>1782942.5163759722</v>
      </c>
      <c r="E5" s="35">
        <v>361610.55930092942</v>
      </c>
      <c r="F5" s="35">
        <v>1472803.0412936748</v>
      </c>
      <c r="G5" s="35">
        <v>671928.63567114633</v>
      </c>
      <c r="H5" s="35">
        <v>1375329.2313898937</v>
      </c>
      <c r="I5" s="78">
        <v>401287.25730037503</v>
      </c>
      <c r="J5" s="79">
        <f>+D5+E5+F5+G5-H5+I5</f>
        <v>3315242.7785522039</v>
      </c>
      <c r="K5" s="62">
        <f>SUM(J5:J8)</f>
        <v>13498795.275540195</v>
      </c>
      <c r="L5" s="102"/>
      <c r="M5" s="102"/>
      <c r="N5" s="94"/>
      <c r="O5" s="63"/>
      <c r="P5" s="64"/>
      <c r="Q5" s="64"/>
    </row>
    <row r="6" spans="2:235" ht="27.75" x14ac:dyDescent="0.65">
      <c r="B6" s="57"/>
      <c r="C6" s="77">
        <v>2</v>
      </c>
      <c r="D6" s="35">
        <v>1831690.3264926625</v>
      </c>
      <c r="E6" s="35">
        <v>488530.83062881889</v>
      </c>
      <c r="F6" s="35">
        <v>1334847.4644665131</v>
      </c>
      <c r="G6" s="35">
        <v>657890.70508079068</v>
      </c>
      <c r="H6" s="35">
        <v>1434819.8931849231</v>
      </c>
      <c r="I6" s="78">
        <v>498639.74261310231</v>
      </c>
      <c r="J6" s="79">
        <f t="shared" ref="J6:J43" si="0">+D6+E6+F6+G6-H6+I6</f>
        <v>3376779.1760969642</v>
      </c>
      <c r="K6" s="62"/>
      <c r="L6" s="102"/>
      <c r="M6" s="102"/>
      <c r="N6" s="80"/>
      <c r="O6" s="63"/>
      <c r="P6" s="64"/>
      <c r="Q6" s="64"/>
    </row>
    <row r="7" spans="2:235" ht="27.75" x14ac:dyDescent="0.65">
      <c r="B7" s="57"/>
      <c r="C7" s="77">
        <v>3</v>
      </c>
      <c r="D7" s="35">
        <v>1840097.4470982724</v>
      </c>
      <c r="E7" s="35">
        <v>477432.5470454357</v>
      </c>
      <c r="F7" s="35">
        <v>1248297.0045058457</v>
      </c>
      <c r="G7" s="35">
        <v>635394.78960266116</v>
      </c>
      <c r="H7" s="35">
        <v>1286031.7730483287</v>
      </c>
      <c r="I7" s="78">
        <v>475568.95847750735</v>
      </c>
      <c r="J7" s="79">
        <f t="shared" si="0"/>
        <v>3390758.9736813935</v>
      </c>
      <c r="K7" s="62"/>
      <c r="L7" s="102"/>
      <c r="M7" s="102"/>
      <c r="N7" s="80"/>
      <c r="O7" s="63"/>
      <c r="P7" s="64"/>
      <c r="Q7" s="64"/>
    </row>
    <row r="8" spans="2:235" ht="27.75" x14ac:dyDescent="0.65">
      <c r="B8" s="57"/>
      <c r="C8" s="77">
        <v>4</v>
      </c>
      <c r="D8" s="35">
        <v>1782477.3743206197</v>
      </c>
      <c r="E8" s="35">
        <v>593113.94524148048</v>
      </c>
      <c r="F8" s="35">
        <v>1194036.3142685643</v>
      </c>
      <c r="G8" s="35">
        <v>566215.49128265458</v>
      </c>
      <c r="H8" s="35">
        <v>1008134.4834823887</v>
      </c>
      <c r="I8" s="78">
        <v>288305.70557870297</v>
      </c>
      <c r="J8" s="79">
        <f t="shared" si="0"/>
        <v>3416014.3472096333</v>
      </c>
      <c r="K8" s="62"/>
      <c r="L8" s="102"/>
      <c r="M8" s="102"/>
      <c r="N8" s="80"/>
      <c r="O8" s="63"/>
      <c r="P8" s="64"/>
      <c r="Q8" s="64"/>
    </row>
    <row r="9" spans="2:235" ht="27.75" x14ac:dyDescent="0.65">
      <c r="B9" s="57">
        <f>+B5+1</f>
        <v>1391</v>
      </c>
      <c r="C9" s="77">
        <v>1</v>
      </c>
      <c r="D9" s="35">
        <v>1742596.9872999247</v>
      </c>
      <c r="E9" s="35">
        <v>402853.78673408722</v>
      </c>
      <c r="F9" s="35">
        <v>1083819.4339135096</v>
      </c>
      <c r="G9" s="35">
        <v>466203.93977424101</v>
      </c>
      <c r="H9" s="35">
        <v>1111873.4805001759</v>
      </c>
      <c r="I9" s="78">
        <v>584835.48787535448</v>
      </c>
      <c r="J9" s="79">
        <f t="shared" si="0"/>
        <v>3168436.1550969407</v>
      </c>
      <c r="K9" s="62">
        <f>SUM(J9:J12)</f>
        <v>12992972.279814033</v>
      </c>
      <c r="L9" s="102"/>
      <c r="M9" s="102"/>
      <c r="N9" s="94"/>
      <c r="O9" s="63"/>
      <c r="P9" s="64"/>
      <c r="Q9" s="64"/>
    </row>
    <row r="10" spans="2:235" ht="27.75" x14ac:dyDescent="0.65">
      <c r="B10" s="57"/>
      <c r="C10" s="77">
        <v>2</v>
      </c>
      <c r="D10" s="35">
        <v>1746300.6871019581</v>
      </c>
      <c r="E10" s="35">
        <v>548546.40333629574</v>
      </c>
      <c r="F10" s="35">
        <v>1028083.8895235283</v>
      </c>
      <c r="G10" s="35">
        <v>416497.65820118674</v>
      </c>
      <c r="H10" s="35">
        <v>1049689.1102479044</v>
      </c>
      <c r="I10" s="78">
        <v>562387.99660257995</v>
      </c>
      <c r="J10" s="79">
        <f t="shared" si="0"/>
        <v>3252127.5245176442</v>
      </c>
      <c r="K10" s="62"/>
      <c r="L10" s="102"/>
      <c r="M10" s="102"/>
      <c r="N10" s="80"/>
      <c r="O10" s="63"/>
      <c r="P10" s="64"/>
      <c r="Q10" s="64"/>
    </row>
    <row r="11" spans="2:235" ht="27.75" x14ac:dyDescent="0.65">
      <c r="B11" s="57"/>
      <c r="C11" s="77">
        <v>3</v>
      </c>
      <c r="D11" s="35">
        <v>1743645.4749382827</v>
      </c>
      <c r="E11" s="35">
        <v>543755.28357254481</v>
      </c>
      <c r="F11" s="35">
        <v>916331.15944956511</v>
      </c>
      <c r="G11" s="35">
        <v>590070.86307220976</v>
      </c>
      <c r="H11" s="35">
        <v>928439.64969896071</v>
      </c>
      <c r="I11" s="78">
        <v>425642.10271789366</v>
      </c>
      <c r="J11" s="79">
        <f t="shared" si="0"/>
        <v>3291005.2340515354</v>
      </c>
      <c r="K11" s="62"/>
      <c r="L11" s="102"/>
      <c r="M11" s="102"/>
      <c r="N11" s="80"/>
      <c r="O11" s="63"/>
      <c r="P11" s="64"/>
      <c r="Q11" s="64"/>
    </row>
    <row r="12" spans="2:235" ht="27.75" x14ac:dyDescent="0.65">
      <c r="B12" s="57"/>
      <c r="C12" s="77">
        <v>4</v>
      </c>
      <c r="D12" s="35">
        <v>1868405.883182084</v>
      </c>
      <c r="E12" s="35">
        <v>448360.32946870581</v>
      </c>
      <c r="F12" s="35">
        <v>959809.28926649352</v>
      </c>
      <c r="G12" s="35">
        <v>527268.27548872319</v>
      </c>
      <c r="H12" s="35">
        <v>939085.12213312113</v>
      </c>
      <c r="I12" s="78">
        <v>416644.71087502828</v>
      </c>
      <c r="J12" s="79">
        <f t="shared" si="0"/>
        <v>3281403.3661479135</v>
      </c>
      <c r="K12" s="62"/>
      <c r="L12" s="102"/>
      <c r="M12" s="102"/>
      <c r="N12" s="80"/>
      <c r="O12" s="63"/>
      <c r="P12" s="64"/>
      <c r="Q12" s="64"/>
    </row>
    <row r="13" spans="2:235" ht="27.75" x14ac:dyDescent="0.65">
      <c r="B13" s="57">
        <f>+B9+1</f>
        <v>1392</v>
      </c>
      <c r="C13" s="77">
        <v>1</v>
      </c>
      <c r="D13" s="35">
        <v>1744405.8840442994</v>
      </c>
      <c r="E13" s="35">
        <v>492605.10310944368</v>
      </c>
      <c r="F13" s="35">
        <v>912645.92448082205</v>
      </c>
      <c r="G13" s="35">
        <v>528703.15147822897</v>
      </c>
      <c r="H13" s="35">
        <v>766258.81096476445</v>
      </c>
      <c r="I13" s="78">
        <v>276035.28859801777</v>
      </c>
      <c r="J13" s="79">
        <f t="shared" si="0"/>
        <v>3188136.5407460472</v>
      </c>
      <c r="K13" s="62">
        <f>SUM(J13:J16)</f>
        <v>12795221.943611402</v>
      </c>
      <c r="L13" s="102"/>
      <c r="M13" s="102"/>
      <c r="N13" s="94"/>
      <c r="O13" s="63"/>
      <c r="P13" s="64"/>
      <c r="Q13" s="64"/>
    </row>
    <row r="14" spans="2:235" ht="27.75" x14ac:dyDescent="0.65">
      <c r="B14" s="57"/>
      <c r="C14" s="77">
        <v>2</v>
      </c>
      <c r="D14" s="35">
        <v>1767045.0016338434</v>
      </c>
      <c r="E14" s="35">
        <v>452305.04158300237</v>
      </c>
      <c r="F14" s="35">
        <v>800091.6933125864</v>
      </c>
      <c r="G14" s="35">
        <v>488992.0010497364</v>
      </c>
      <c r="H14" s="35">
        <v>732804.73138291028</v>
      </c>
      <c r="I14" s="78">
        <v>360504.28544773906</v>
      </c>
      <c r="J14" s="79">
        <f t="shared" si="0"/>
        <v>3136133.2916439977</v>
      </c>
      <c r="K14" s="62"/>
      <c r="L14" s="102"/>
      <c r="M14" s="102"/>
      <c r="N14" s="80"/>
      <c r="O14" s="63"/>
      <c r="P14" s="64"/>
      <c r="Q14" s="64"/>
    </row>
    <row r="15" spans="2:235" ht="27.75" x14ac:dyDescent="0.65">
      <c r="B15" s="57"/>
      <c r="C15" s="77">
        <v>3</v>
      </c>
      <c r="D15" s="35">
        <v>1746158.873702625</v>
      </c>
      <c r="E15" s="35">
        <v>519043.47051656083</v>
      </c>
      <c r="F15" s="35">
        <v>872056.89288919594</v>
      </c>
      <c r="G15" s="35">
        <v>442519.40625067509</v>
      </c>
      <c r="H15" s="35">
        <v>835905.66473906348</v>
      </c>
      <c r="I15" s="78">
        <v>457078.12296116538</v>
      </c>
      <c r="J15" s="79">
        <f t="shared" si="0"/>
        <v>3200951.101581159</v>
      </c>
      <c r="K15" s="62"/>
      <c r="L15" s="102"/>
      <c r="M15" s="102"/>
      <c r="N15" s="80"/>
      <c r="O15" s="63"/>
      <c r="P15" s="64"/>
      <c r="Q15" s="64"/>
    </row>
    <row r="16" spans="2:235" ht="27.75" x14ac:dyDescent="0.65">
      <c r="B16" s="57"/>
      <c r="C16" s="77">
        <v>4</v>
      </c>
      <c r="D16" s="35">
        <v>1772624.7046694853</v>
      </c>
      <c r="E16" s="35">
        <v>522919.27638461953</v>
      </c>
      <c r="F16" s="35">
        <v>940152.11038357997</v>
      </c>
      <c r="G16" s="35">
        <v>490946.20947083202</v>
      </c>
      <c r="H16" s="35">
        <v>956940.82687640446</v>
      </c>
      <c r="I16" s="78">
        <v>500299.53560808627</v>
      </c>
      <c r="J16" s="79">
        <f t="shared" si="0"/>
        <v>3270001.0096401987</v>
      </c>
      <c r="K16" s="62"/>
      <c r="L16" s="102"/>
      <c r="M16" s="102"/>
      <c r="N16" s="80"/>
      <c r="O16" s="63"/>
      <c r="P16" s="64"/>
      <c r="Q16" s="64"/>
    </row>
    <row r="17" spans="2:17" ht="27.75" x14ac:dyDescent="0.65">
      <c r="B17" s="57">
        <f>+B13+1</f>
        <v>1393</v>
      </c>
      <c r="C17" s="77">
        <v>1</v>
      </c>
      <c r="D17" s="35">
        <v>1766693.201154853</v>
      </c>
      <c r="E17" s="35">
        <v>526772.92777909106</v>
      </c>
      <c r="F17" s="35">
        <v>934435.56137792976</v>
      </c>
      <c r="G17" s="35">
        <v>522905.79333407816</v>
      </c>
      <c r="H17" s="35">
        <v>866689.20498666179</v>
      </c>
      <c r="I17" s="78">
        <v>464766.70172697678</v>
      </c>
      <c r="J17" s="79">
        <f t="shared" si="0"/>
        <v>3348884.9803862665</v>
      </c>
      <c r="K17" s="62">
        <f>SUM(J17:J20)</f>
        <v>13433034.976835994</v>
      </c>
      <c r="L17" s="102"/>
      <c r="M17" s="102"/>
      <c r="N17" s="94"/>
      <c r="O17" s="63"/>
      <c r="P17" s="64"/>
      <c r="Q17" s="64"/>
    </row>
    <row r="18" spans="2:17" ht="27.75" x14ac:dyDescent="0.65">
      <c r="B18" s="57"/>
      <c r="C18" s="77">
        <v>2</v>
      </c>
      <c r="D18" s="35">
        <v>1779729.2227256198</v>
      </c>
      <c r="E18" s="35">
        <v>475259.5795953389</v>
      </c>
      <c r="F18" s="35">
        <v>1004822.8385299968</v>
      </c>
      <c r="G18" s="35">
        <v>555587.54807751707</v>
      </c>
      <c r="H18" s="35">
        <v>861843.26284848386</v>
      </c>
      <c r="I18" s="78">
        <v>418215.8539755391</v>
      </c>
      <c r="J18" s="79">
        <f t="shared" si="0"/>
        <v>3371771.780055528</v>
      </c>
      <c r="K18" s="62"/>
      <c r="L18" s="102"/>
      <c r="M18" s="102"/>
      <c r="N18" s="80"/>
      <c r="O18" s="63"/>
      <c r="P18" s="64"/>
      <c r="Q18" s="64"/>
    </row>
    <row r="19" spans="2:17" ht="27.75" x14ac:dyDescent="0.65">
      <c r="B19" s="57"/>
      <c r="C19" s="77">
        <v>3</v>
      </c>
      <c r="D19" s="35">
        <v>1784363.8696433844</v>
      </c>
      <c r="E19" s="35">
        <v>487077.68035762059</v>
      </c>
      <c r="F19" s="35">
        <v>994608.49688393739</v>
      </c>
      <c r="G19" s="35">
        <v>546949.87321926421</v>
      </c>
      <c r="H19" s="35">
        <v>817837.79975105217</v>
      </c>
      <c r="I19" s="78">
        <v>408743.23793701921</v>
      </c>
      <c r="J19" s="79">
        <f t="shared" si="0"/>
        <v>3403905.3582901731</v>
      </c>
      <c r="K19" s="62"/>
      <c r="L19" s="102"/>
      <c r="M19" s="102"/>
      <c r="N19" s="80"/>
      <c r="O19" s="63"/>
      <c r="P19" s="64"/>
      <c r="Q19" s="64"/>
    </row>
    <row r="20" spans="2:17" ht="27.75" x14ac:dyDescent="0.65">
      <c r="B20" s="57"/>
      <c r="C20" s="77">
        <v>4</v>
      </c>
      <c r="D20" s="35">
        <v>1745909.1269992311</v>
      </c>
      <c r="E20" s="35">
        <v>470610.17847860936</v>
      </c>
      <c r="F20" s="35">
        <v>843023.84133028274</v>
      </c>
      <c r="G20" s="35">
        <v>548576.51984180324</v>
      </c>
      <c r="H20" s="35">
        <v>792962.41152894311</v>
      </c>
      <c r="I20" s="78">
        <v>493315.60298304213</v>
      </c>
      <c r="J20" s="79">
        <f t="shared" si="0"/>
        <v>3308472.8581040255</v>
      </c>
      <c r="K20" s="62"/>
      <c r="L20" s="102"/>
      <c r="M20" s="102"/>
      <c r="N20" s="80"/>
      <c r="O20" s="63"/>
      <c r="P20" s="64"/>
      <c r="Q20" s="64"/>
    </row>
    <row r="21" spans="2:17" ht="27.75" x14ac:dyDescent="0.65">
      <c r="B21" s="57">
        <f>+B17+1</f>
        <v>1394</v>
      </c>
      <c r="C21" s="77">
        <v>1</v>
      </c>
      <c r="D21" s="35">
        <v>1768524.0708553586</v>
      </c>
      <c r="E21" s="35">
        <v>514006.04445536493</v>
      </c>
      <c r="F21" s="35">
        <v>877536.3814317584</v>
      </c>
      <c r="G21" s="35">
        <v>548904.65298198699</v>
      </c>
      <c r="H21" s="35">
        <v>766330.08578649908</v>
      </c>
      <c r="I21" s="78">
        <v>400343.19947598781</v>
      </c>
      <c r="J21" s="79">
        <f t="shared" si="0"/>
        <v>3342984.2634139573</v>
      </c>
      <c r="K21" s="62">
        <f>SUM(J21:J24)</f>
        <v>13241629.684550079</v>
      </c>
      <c r="L21" s="102"/>
      <c r="M21" s="102"/>
      <c r="N21" s="94"/>
      <c r="O21" s="63"/>
      <c r="P21" s="64"/>
      <c r="Q21" s="64"/>
    </row>
    <row r="22" spans="2:17" ht="27.75" x14ac:dyDescent="0.65">
      <c r="B22" s="57"/>
      <c r="C22" s="77">
        <v>2</v>
      </c>
      <c r="D22" s="35">
        <v>1757148.4123625972</v>
      </c>
      <c r="E22" s="35">
        <v>494658.96985661919</v>
      </c>
      <c r="F22" s="35">
        <v>825625.94619944692</v>
      </c>
      <c r="G22" s="35">
        <v>557934.25070436019</v>
      </c>
      <c r="H22" s="35">
        <v>670915.21721691231</v>
      </c>
      <c r="I22" s="78">
        <v>291359.94645006675</v>
      </c>
      <c r="J22" s="79">
        <f t="shared" si="0"/>
        <v>3255812.308356178</v>
      </c>
      <c r="K22" s="62"/>
      <c r="L22" s="102"/>
      <c r="M22" s="102"/>
      <c r="N22" s="80"/>
      <c r="O22" s="63"/>
      <c r="P22" s="64"/>
      <c r="Q22" s="64"/>
    </row>
    <row r="23" spans="2:17" ht="27.75" x14ac:dyDescent="0.65">
      <c r="B23" s="57"/>
      <c r="C23" s="77">
        <v>3</v>
      </c>
      <c r="D23" s="35">
        <v>1757476.6837215652</v>
      </c>
      <c r="E23" s="35">
        <v>508177.73743083951</v>
      </c>
      <c r="F23" s="35">
        <v>824469.49089097453</v>
      </c>
      <c r="G23" s="35">
        <v>659806.79793217615</v>
      </c>
      <c r="H23" s="35">
        <v>625673.58339293231</v>
      </c>
      <c r="I23" s="78">
        <v>130615.87598049082</v>
      </c>
      <c r="J23" s="79">
        <f t="shared" si="0"/>
        <v>3254873.0025631143</v>
      </c>
      <c r="K23" s="62"/>
      <c r="L23" s="102"/>
      <c r="M23" s="102"/>
      <c r="N23" s="80"/>
      <c r="O23" s="63"/>
      <c r="P23" s="64"/>
      <c r="Q23" s="64"/>
    </row>
    <row r="24" spans="2:17" ht="27.75" x14ac:dyDescent="0.65">
      <c r="B24" s="57"/>
      <c r="C24" s="77">
        <v>4</v>
      </c>
      <c r="D24" s="35">
        <v>1766944.8469891031</v>
      </c>
      <c r="E24" s="35">
        <v>620118.29974685935</v>
      </c>
      <c r="F24" s="35">
        <v>720030.46785829787</v>
      </c>
      <c r="G24" s="35">
        <v>626304.66900117393</v>
      </c>
      <c r="H24" s="35">
        <v>552558.25009053177</v>
      </c>
      <c r="I24" s="78">
        <v>207120.07671192614</v>
      </c>
      <c r="J24" s="79">
        <f t="shared" si="0"/>
        <v>3387960.1102168285</v>
      </c>
      <c r="K24" s="62"/>
      <c r="L24" s="102"/>
      <c r="M24" s="102"/>
      <c r="N24" s="80"/>
      <c r="O24" s="63"/>
      <c r="P24" s="64"/>
      <c r="Q24" s="64"/>
    </row>
    <row r="25" spans="2:17" ht="27.75" x14ac:dyDescent="0.65">
      <c r="B25" s="57">
        <f>+B21+1</f>
        <v>1395</v>
      </c>
      <c r="C25" s="77">
        <v>1</v>
      </c>
      <c r="D25" s="35">
        <v>1794914.6730505421</v>
      </c>
      <c r="E25" s="35">
        <v>516685.73601740069</v>
      </c>
      <c r="F25" s="35">
        <v>799428.45485389465</v>
      </c>
      <c r="G25" s="35">
        <v>775871.81165158655</v>
      </c>
      <c r="H25" s="35">
        <v>745661.46291456127</v>
      </c>
      <c r="I25" s="78">
        <v>353099.48888974218</v>
      </c>
      <c r="J25" s="79">
        <f t="shared" si="0"/>
        <v>3494338.7015486048</v>
      </c>
      <c r="K25" s="62">
        <f>SUM(J25:J28)</f>
        <v>14408890.814124569</v>
      </c>
      <c r="L25" s="102"/>
      <c r="M25" s="102"/>
      <c r="N25" s="94"/>
      <c r="O25" s="63"/>
      <c r="P25" s="64"/>
      <c r="Q25" s="64"/>
    </row>
    <row r="26" spans="2:17" ht="27.75" x14ac:dyDescent="0.65">
      <c r="B26" s="57"/>
      <c r="C26" s="77">
        <v>2</v>
      </c>
      <c r="D26" s="35">
        <v>1791913.745644467</v>
      </c>
      <c r="E26" s="35">
        <v>620228.82303159765</v>
      </c>
      <c r="F26" s="35">
        <v>820536.60138514708</v>
      </c>
      <c r="G26" s="35">
        <v>737398.01184456109</v>
      </c>
      <c r="H26" s="35">
        <v>674944.35006986069</v>
      </c>
      <c r="I26" s="78">
        <v>317215.95422226191</v>
      </c>
      <c r="J26" s="79">
        <f t="shared" si="0"/>
        <v>3612348.7860581744</v>
      </c>
      <c r="K26" s="62"/>
      <c r="L26" s="102"/>
      <c r="M26" s="102"/>
      <c r="N26" s="80"/>
      <c r="O26" s="63"/>
      <c r="P26" s="64"/>
      <c r="Q26" s="64"/>
    </row>
    <row r="27" spans="2:17" ht="27.75" x14ac:dyDescent="0.65">
      <c r="B27" s="57"/>
      <c r="C27" s="77">
        <v>3</v>
      </c>
      <c r="D27" s="35">
        <v>1880076.3066696906</v>
      </c>
      <c r="E27" s="35">
        <v>554374.20598206704</v>
      </c>
      <c r="F27" s="35">
        <v>659443.02270399954</v>
      </c>
      <c r="G27" s="35">
        <v>763609.96643984993</v>
      </c>
      <c r="H27" s="35">
        <v>709928.77617432515</v>
      </c>
      <c r="I27" s="78">
        <v>446861.129270826</v>
      </c>
      <c r="J27" s="79">
        <f t="shared" si="0"/>
        <v>3594435.8548921086</v>
      </c>
      <c r="K27" s="62"/>
      <c r="L27" s="102"/>
      <c r="M27" s="102"/>
      <c r="N27" s="80"/>
      <c r="O27" s="63"/>
      <c r="P27" s="64"/>
      <c r="Q27" s="64"/>
    </row>
    <row r="28" spans="2:17" ht="27.75" x14ac:dyDescent="0.65">
      <c r="B28" s="57"/>
      <c r="C28" s="77">
        <v>4</v>
      </c>
      <c r="D28" s="35">
        <v>1887151.3638509405</v>
      </c>
      <c r="E28" s="35">
        <v>582534.31136249227</v>
      </c>
      <c r="F28" s="35">
        <v>910143.2709288093</v>
      </c>
      <c r="G28" s="35">
        <v>772287.61046038393</v>
      </c>
      <c r="H28" s="35">
        <v>639738.77584125241</v>
      </c>
      <c r="I28" s="78">
        <v>195389.69086430827</v>
      </c>
      <c r="J28" s="79">
        <f t="shared" si="0"/>
        <v>3707767.471625682</v>
      </c>
      <c r="K28" s="62"/>
      <c r="L28" s="102"/>
      <c r="M28" s="102"/>
      <c r="N28" s="80"/>
      <c r="O28" s="63"/>
      <c r="P28" s="64"/>
      <c r="Q28" s="64"/>
    </row>
    <row r="29" spans="2:17" ht="27.75" x14ac:dyDescent="0.65">
      <c r="B29" s="57">
        <f>+B25+1</f>
        <v>1396</v>
      </c>
      <c r="C29" s="77">
        <v>1</v>
      </c>
      <c r="D29" s="35">
        <v>1878267.5447054382</v>
      </c>
      <c r="E29" s="35">
        <v>591802.88846407889</v>
      </c>
      <c r="F29" s="35">
        <v>749651.93233874766</v>
      </c>
      <c r="G29" s="35">
        <v>747378.03727205854</v>
      </c>
      <c r="H29" s="35">
        <v>705454.84133962484</v>
      </c>
      <c r="I29" s="78">
        <v>364413.26417091489</v>
      </c>
      <c r="J29" s="79">
        <f t="shared" si="0"/>
        <v>3626058.8256116132</v>
      </c>
      <c r="K29" s="62">
        <f>SUM(J29:J32)</f>
        <v>14806360.823092228</v>
      </c>
      <c r="L29" s="102"/>
      <c r="M29" s="102"/>
      <c r="N29" s="94"/>
      <c r="O29" s="63"/>
      <c r="P29" s="64"/>
      <c r="Q29" s="64"/>
    </row>
    <row r="30" spans="2:17" ht="27.75" x14ac:dyDescent="0.65">
      <c r="B30" s="57"/>
      <c r="C30" s="77">
        <v>2</v>
      </c>
      <c r="D30" s="35">
        <v>1857923.3991205045</v>
      </c>
      <c r="E30" s="35">
        <v>493260.47559545259</v>
      </c>
      <c r="F30" s="35">
        <v>686249.9592900204</v>
      </c>
      <c r="G30" s="35">
        <v>781562.83335091406</v>
      </c>
      <c r="H30" s="35">
        <v>694228.17091216263</v>
      </c>
      <c r="I30" s="78">
        <v>492569.56154225394</v>
      </c>
      <c r="J30" s="79">
        <f t="shared" si="0"/>
        <v>3617338.0579869822</v>
      </c>
      <c r="K30" s="62"/>
      <c r="L30" s="102"/>
      <c r="M30" s="102"/>
      <c r="N30" s="80"/>
      <c r="O30" s="63"/>
      <c r="P30" s="64"/>
      <c r="Q30" s="64"/>
    </row>
    <row r="31" spans="2:17" ht="27.75" x14ac:dyDescent="0.65">
      <c r="B31" s="57"/>
      <c r="C31" s="77">
        <v>3</v>
      </c>
      <c r="D31" s="35">
        <v>1844124.2161519299</v>
      </c>
      <c r="E31" s="35">
        <v>578738.58865928755</v>
      </c>
      <c r="F31" s="35">
        <v>961729.85597892234</v>
      </c>
      <c r="G31" s="35">
        <v>659300.5533000927</v>
      </c>
      <c r="H31" s="35">
        <v>752457.17073348723</v>
      </c>
      <c r="I31" s="78">
        <v>448132.88561096229</v>
      </c>
      <c r="J31" s="79">
        <f t="shared" si="0"/>
        <v>3739568.9289677078</v>
      </c>
      <c r="K31" s="62"/>
      <c r="L31" s="102"/>
      <c r="M31" s="102"/>
      <c r="N31" s="80"/>
      <c r="O31" s="63"/>
      <c r="P31" s="64"/>
      <c r="Q31" s="64"/>
    </row>
    <row r="32" spans="2:17" ht="27.75" x14ac:dyDescent="0.65">
      <c r="B32" s="57"/>
      <c r="C32" s="77">
        <v>4</v>
      </c>
      <c r="D32" s="35">
        <v>1887908.8804314497</v>
      </c>
      <c r="E32" s="35">
        <v>591379.45875593775</v>
      </c>
      <c r="F32" s="35">
        <v>774929.83913383505</v>
      </c>
      <c r="G32" s="35">
        <v>876326.82606276765</v>
      </c>
      <c r="H32" s="35">
        <v>806605.4178367625</v>
      </c>
      <c r="I32" s="78">
        <v>499455.42397869704</v>
      </c>
      <c r="J32" s="79">
        <f t="shared" si="0"/>
        <v>3823395.0105259246</v>
      </c>
      <c r="K32" s="62"/>
      <c r="L32" s="102"/>
      <c r="M32" s="102"/>
      <c r="N32" s="80"/>
      <c r="O32" s="63"/>
      <c r="P32" s="64"/>
      <c r="Q32" s="64"/>
    </row>
    <row r="33" spans="2:17" ht="27.75" x14ac:dyDescent="0.65">
      <c r="B33" s="57">
        <f>+B29+1</f>
        <v>1397</v>
      </c>
      <c r="C33" s="77">
        <v>1</v>
      </c>
      <c r="D33" s="35">
        <v>1874258.6460623906</v>
      </c>
      <c r="E33" s="35">
        <v>564687.17960506584</v>
      </c>
      <c r="F33" s="35">
        <v>734719.63780287281</v>
      </c>
      <c r="G33" s="35">
        <v>855693.69114255451</v>
      </c>
      <c r="H33" s="35">
        <v>677997.62311158015</v>
      </c>
      <c r="I33" s="78">
        <v>354746.47709491849</v>
      </c>
      <c r="J33" s="79">
        <f t="shared" si="0"/>
        <v>3706108.0085962224</v>
      </c>
      <c r="K33" s="62">
        <f>SUM(J33:J36)</f>
        <v>14534218.79018455</v>
      </c>
      <c r="L33" s="102"/>
      <c r="M33" s="102"/>
      <c r="N33" s="94"/>
      <c r="O33" s="63"/>
      <c r="P33" s="64"/>
      <c r="Q33" s="64"/>
    </row>
    <row r="34" spans="2:17" ht="27.75" x14ac:dyDescent="0.65">
      <c r="B34" s="66"/>
      <c r="C34" s="77">
        <v>2</v>
      </c>
      <c r="D34" s="35">
        <v>1844016.4716225127</v>
      </c>
      <c r="E34" s="35">
        <v>597102.62518151244</v>
      </c>
      <c r="F34" s="35">
        <v>711221.93635158462</v>
      </c>
      <c r="G34" s="35">
        <v>923499.84782990231</v>
      </c>
      <c r="H34" s="35">
        <v>650692.16674162308</v>
      </c>
      <c r="I34" s="78">
        <v>347551.14830771135</v>
      </c>
      <c r="J34" s="79">
        <f t="shared" si="0"/>
        <v>3772699.8625516007</v>
      </c>
      <c r="K34" s="62"/>
      <c r="L34" s="102"/>
      <c r="M34" s="102"/>
      <c r="N34" s="80"/>
      <c r="O34" s="63"/>
      <c r="P34" s="64"/>
      <c r="Q34" s="64"/>
    </row>
    <row r="35" spans="2:17" ht="27.75" x14ac:dyDescent="0.65">
      <c r="B35" s="66"/>
      <c r="C35" s="77">
        <v>3</v>
      </c>
      <c r="D35" s="35">
        <v>1812412.1908390035</v>
      </c>
      <c r="E35" s="35">
        <v>542401.30702877953</v>
      </c>
      <c r="F35" s="35">
        <v>570761.14345514146</v>
      </c>
      <c r="G35" s="35">
        <v>659183.08762326417</v>
      </c>
      <c r="H35" s="35">
        <v>450828.42653864855</v>
      </c>
      <c r="I35" s="78">
        <v>340557.02048161114</v>
      </c>
      <c r="J35" s="79">
        <f t="shared" si="0"/>
        <v>3474486.3228891515</v>
      </c>
      <c r="K35" s="62"/>
      <c r="L35" s="102"/>
      <c r="M35" s="102"/>
      <c r="N35" s="80"/>
      <c r="O35" s="63"/>
      <c r="P35" s="64"/>
      <c r="Q35" s="64"/>
    </row>
    <row r="36" spans="2:17" ht="27.75" x14ac:dyDescent="0.65">
      <c r="B36" s="66"/>
      <c r="C36" s="77">
        <v>4</v>
      </c>
      <c r="D36" s="35">
        <v>1802524.7600937034</v>
      </c>
      <c r="E36" s="35">
        <v>506432.96431586763</v>
      </c>
      <c r="F36" s="35">
        <v>653943.68474573549</v>
      </c>
      <c r="G36" s="35">
        <v>614162.84149792371</v>
      </c>
      <c r="H36" s="35">
        <v>374248.05991872656</v>
      </c>
      <c r="I36" s="78">
        <v>378108.40541307302</v>
      </c>
      <c r="J36" s="79">
        <f t="shared" si="0"/>
        <v>3580924.5961475768</v>
      </c>
      <c r="K36" s="62"/>
      <c r="L36" s="102"/>
      <c r="M36" s="102"/>
      <c r="N36" s="80"/>
      <c r="O36" s="63"/>
      <c r="P36" s="64"/>
      <c r="Q36" s="64"/>
    </row>
    <row r="37" spans="2:17" ht="27.75" x14ac:dyDescent="0.65">
      <c r="B37" s="57">
        <f>+B33+1</f>
        <v>1398</v>
      </c>
      <c r="C37" s="77">
        <v>1</v>
      </c>
      <c r="D37" s="35">
        <v>1765880.8370397282</v>
      </c>
      <c r="E37" s="35">
        <v>481737.16906887759</v>
      </c>
      <c r="F37" s="35">
        <v>597980.18858376902</v>
      </c>
      <c r="G37" s="35">
        <v>658623.16511798941</v>
      </c>
      <c r="H37" s="35">
        <v>400034.47069426085</v>
      </c>
      <c r="I37" s="78">
        <v>436080.16832337109</v>
      </c>
      <c r="J37" s="79">
        <f t="shared" si="0"/>
        <v>3540267.0574394744</v>
      </c>
      <c r="K37" s="62">
        <f>SUM(J37:J40)</f>
        <v>14087932.814303771</v>
      </c>
      <c r="L37" s="102"/>
      <c r="M37" s="102"/>
      <c r="N37" s="94"/>
      <c r="O37" s="63"/>
      <c r="P37" s="64"/>
      <c r="Q37" s="64"/>
    </row>
    <row r="38" spans="2:17" ht="27.75" x14ac:dyDescent="0.65">
      <c r="B38" s="57"/>
      <c r="C38" s="77">
        <v>2</v>
      </c>
      <c r="D38" s="35">
        <v>1705008.5432175261</v>
      </c>
      <c r="E38" s="35">
        <v>496252.97252567578</v>
      </c>
      <c r="F38" s="35">
        <v>678866.55520610977</v>
      </c>
      <c r="G38" s="35">
        <v>638465.35359483468</v>
      </c>
      <c r="H38" s="35">
        <v>372931.19417323178</v>
      </c>
      <c r="I38" s="78">
        <v>342992.06568363262</v>
      </c>
      <c r="J38" s="79">
        <f t="shared" si="0"/>
        <v>3488654.2960545472</v>
      </c>
      <c r="K38" s="62"/>
      <c r="L38" s="102"/>
      <c r="M38" s="102"/>
      <c r="N38" s="94"/>
      <c r="O38" s="63"/>
      <c r="P38" s="64"/>
      <c r="Q38" s="64"/>
    </row>
    <row r="39" spans="2:17" ht="27.75" x14ac:dyDescent="0.65">
      <c r="B39" s="57"/>
      <c r="C39" s="77">
        <v>3</v>
      </c>
      <c r="D39" s="35">
        <v>1838538.5736931856</v>
      </c>
      <c r="E39" s="35">
        <v>544978.98543871916</v>
      </c>
      <c r="F39" s="35">
        <v>638104.1692839599</v>
      </c>
      <c r="G39" s="35">
        <v>637905.30529833876</v>
      </c>
      <c r="H39" s="35">
        <v>351648.32651193981</v>
      </c>
      <c r="I39" s="78">
        <v>262930.20428074477</v>
      </c>
      <c r="J39" s="79">
        <f t="shared" si="0"/>
        <v>3570808.9114830079</v>
      </c>
      <c r="K39" s="62"/>
      <c r="L39" s="102"/>
      <c r="M39" s="102"/>
      <c r="N39" s="80"/>
      <c r="O39" s="63"/>
      <c r="P39" s="64"/>
      <c r="Q39" s="64"/>
    </row>
    <row r="40" spans="2:17" ht="27.75" x14ac:dyDescent="0.65">
      <c r="B40" s="57"/>
      <c r="C40" s="77">
        <v>4</v>
      </c>
      <c r="D40" s="35">
        <v>1675824.273243201</v>
      </c>
      <c r="E40" s="35">
        <v>564946.41956174537</v>
      </c>
      <c r="F40" s="35">
        <v>578691.98535338708</v>
      </c>
      <c r="G40" s="35">
        <v>488758.60029720952</v>
      </c>
      <c r="H40" s="35">
        <v>348327.69556388631</v>
      </c>
      <c r="I40" s="78">
        <v>528308.96643508319</v>
      </c>
      <c r="J40" s="79">
        <f t="shared" si="0"/>
        <v>3488202.5493267397</v>
      </c>
      <c r="K40" s="62"/>
      <c r="L40" s="102"/>
      <c r="M40" s="102"/>
      <c r="N40" s="80"/>
      <c r="O40" s="63"/>
      <c r="P40" s="64"/>
      <c r="Q40" s="64"/>
    </row>
    <row r="41" spans="2:17" ht="27.75" x14ac:dyDescent="0.65">
      <c r="B41" s="57">
        <f>+B37+1</f>
        <v>1399</v>
      </c>
      <c r="C41" s="77">
        <v>1</v>
      </c>
      <c r="D41" s="35">
        <v>1760860.3134623286</v>
      </c>
      <c r="E41" s="35">
        <v>537627.71742637909</v>
      </c>
      <c r="F41" s="35">
        <v>677099.748244068</v>
      </c>
      <c r="G41" s="35">
        <v>424371.97648846876</v>
      </c>
      <c r="H41" s="35">
        <v>229055.73342599819</v>
      </c>
      <c r="I41" s="78">
        <v>355855.80194522534</v>
      </c>
      <c r="J41" s="79">
        <f t="shared" si="0"/>
        <v>3526759.8241404719</v>
      </c>
      <c r="K41" s="62">
        <f>SUM(J41:J44)</f>
        <v>14557101.614967719</v>
      </c>
      <c r="L41" s="102"/>
      <c r="M41" s="102"/>
      <c r="N41" s="94"/>
      <c r="O41" s="63"/>
      <c r="P41" s="64"/>
      <c r="Q41" s="64"/>
    </row>
    <row r="42" spans="2:17" ht="27.75" x14ac:dyDescent="0.65">
      <c r="B42" s="57"/>
      <c r="C42" s="77">
        <v>2</v>
      </c>
      <c r="D42" s="35">
        <v>1777451.0175723548</v>
      </c>
      <c r="E42" s="35">
        <v>530353.40329749847</v>
      </c>
      <c r="F42" s="35">
        <v>649896.61997013818</v>
      </c>
      <c r="G42" s="35">
        <v>518362.02965251863</v>
      </c>
      <c r="H42" s="35">
        <v>257485.00489907491</v>
      </c>
      <c r="I42" s="78">
        <v>443941.88091274118</v>
      </c>
      <c r="J42" s="79">
        <f t="shared" si="0"/>
        <v>3662519.9465061766</v>
      </c>
      <c r="K42" s="62"/>
      <c r="L42" s="102"/>
      <c r="M42" s="102"/>
      <c r="N42" s="80"/>
      <c r="O42" s="63"/>
      <c r="P42" s="64"/>
      <c r="Q42" s="64"/>
    </row>
    <row r="43" spans="2:17" ht="27.75" x14ac:dyDescent="0.65">
      <c r="B43" s="57"/>
      <c r="C43" s="77">
        <v>3</v>
      </c>
      <c r="D43" s="35">
        <v>1752021.6255782344</v>
      </c>
      <c r="E43" s="35">
        <v>512362.5517816355</v>
      </c>
      <c r="F43" s="35">
        <v>636282.49744854087</v>
      </c>
      <c r="G43" s="35">
        <v>581603.18504560145</v>
      </c>
      <c r="H43" s="35">
        <v>266473.05649156694</v>
      </c>
      <c r="I43" s="78">
        <v>423737.68586217565</v>
      </c>
      <c r="J43" s="79">
        <f t="shared" si="0"/>
        <v>3639534.4892246206</v>
      </c>
      <c r="K43" s="62"/>
      <c r="L43" s="102"/>
      <c r="M43" s="102"/>
      <c r="N43" s="80"/>
      <c r="O43" s="63"/>
      <c r="P43" s="64"/>
      <c r="Q43" s="64"/>
    </row>
    <row r="44" spans="2:17" ht="27.75" x14ac:dyDescent="0.65">
      <c r="B44" s="57"/>
      <c r="C44" s="77">
        <v>4</v>
      </c>
      <c r="D44" s="35">
        <v>1732840.258615311</v>
      </c>
      <c r="E44" s="35">
        <v>488055.78481600765</v>
      </c>
      <c r="F44" s="35">
        <v>610723.45067540871</v>
      </c>
      <c r="G44" s="35">
        <v>588470.300905813</v>
      </c>
      <c r="H44" s="35">
        <v>282310.56975836662</v>
      </c>
      <c r="I44" s="78">
        <v>590508.12984227668</v>
      </c>
      <c r="J44" s="79">
        <f>+D44+E44+F44+G44-H44+I44</f>
        <v>3728287.3550964505</v>
      </c>
      <c r="K44" s="62"/>
      <c r="L44" s="102"/>
      <c r="M44" s="102"/>
      <c r="N44" s="80"/>
      <c r="O44" s="63"/>
      <c r="P44" s="64"/>
      <c r="Q44" s="64"/>
    </row>
    <row r="45" spans="2:17" ht="27.75" x14ac:dyDescent="0.65">
      <c r="B45" s="57">
        <f>+B41+1</f>
        <v>1400</v>
      </c>
      <c r="C45" s="77">
        <v>1</v>
      </c>
      <c r="D45" s="35">
        <v>1780083.9130226946</v>
      </c>
      <c r="E45" s="35">
        <v>557873.08439214726</v>
      </c>
      <c r="F45" s="35">
        <v>658217.14098241506</v>
      </c>
      <c r="G45" s="35">
        <v>577066.34152330027</v>
      </c>
      <c r="H45" s="35">
        <v>299256.85869905347</v>
      </c>
      <c r="I45" s="78">
        <v>487064.46333817905</v>
      </c>
      <c r="J45" s="79">
        <f t="shared" ref="J45:J47" si="1">+D45+E45+F45+G45-H45+I45</f>
        <v>3761048.0845596828</v>
      </c>
      <c r="K45" s="62">
        <f>SUM(J45:J48)</f>
        <v>15244164.45535324</v>
      </c>
      <c r="L45" s="102"/>
      <c r="M45" s="102"/>
      <c r="N45" s="94"/>
      <c r="O45" s="63"/>
      <c r="P45" s="64"/>
      <c r="Q45" s="64"/>
    </row>
    <row r="46" spans="2:17" ht="27.75" x14ac:dyDescent="0.65">
      <c r="B46" s="57"/>
      <c r="C46" s="77">
        <v>2</v>
      </c>
      <c r="D46" s="35">
        <v>1823211.3029843487</v>
      </c>
      <c r="E46" s="35">
        <v>575578.85985449573</v>
      </c>
      <c r="F46" s="35">
        <v>596912.51879155962</v>
      </c>
      <c r="G46" s="35">
        <v>519029.45511549985</v>
      </c>
      <c r="H46" s="35">
        <v>307792.95032023097</v>
      </c>
      <c r="I46" s="78">
        <v>520732.7555379523</v>
      </c>
      <c r="J46" s="79">
        <f t="shared" si="1"/>
        <v>3727671.9419636256</v>
      </c>
      <c r="K46" s="62"/>
      <c r="L46" s="102"/>
      <c r="M46" s="102"/>
      <c r="N46" s="80"/>
      <c r="O46" s="63"/>
      <c r="P46" s="64"/>
      <c r="Q46" s="64"/>
    </row>
    <row r="47" spans="2:17" ht="27.75" x14ac:dyDescent="0.65">
      <c r="B47" s="57"/>
      <c r="C47" s="77">
        <v>3</v>
      </c>
      <c r="D47" s="35">
        <v>1828723.5433165324</v>
      </c>
      <c r="E47" s="35">
        <v>533072.57408060785</v>
      </c>
      <c r="F47" s="35">
        <v>622712.23694620177</v>
      </c>
      <c r="G47" s="35">
        <v>525348.05424157984</v>
      </c>
      <c r="H47" s="35">
        <v>338336.97091720189</v>
      </c>
      <c r="I47" s="78">
        <v>700143.78028933378</v>
      </c>
      <c r="J47" s="79">
        <f t="shared" si="1"/>
        <v>3871663.2179570538</v>
      </c>
      <c r="K47" s="62"/>
      <c r="L47" s="102"/>
      <c r="M47" s="102"/>
      <c r="N47" s="80"/>
      <c r="O47" s="63"/>
      <c r="P47" s="64"/>
      <c r="Q47" s="64"/>
    </row>
    <row r="48" spans="2:17" ht="27.75" x14ac:dyDescent="0.65">
      <c r="B48" s="57"/>
      <c r="C48" s="77">
        <v>4</v>
      </c>
      <c r="D48" s="35">
        <v>1865610.885234776</v>
      </c>
      <c r="E48" s="35">
        <v>572604.40581701486</v>
      </c>
      <c r="F48" s="35">
        <v>696225.62561784463</v>
      </c>
      <c r="G48" s="35">
        <v>600747.47496097337</v>
      </c>
      <c r="H48" s="35">
        <v>339396.68038110429</v>
      </c>
      <c r="I48" s="78">
        <v>487989.49962337315</v>
      </c>
      <c r="J48" s="79">
        <f>+D48+E48+F48+G48-H48+I48</f>
        <v>3883781.2108728779</v>
      </c>
      <c r="K48" s="62"/>
      <c r="L48" s="102"/>
      <c r="M48" s="102"/>
      <c r="N48" s="80"/>
      <c r="O48" s="63"/>
      <c r="P48" s="64"/>
      <c r="Q48" s="64"/>
    </row>
    <row r="49" spans="2:13" ht="24" x14ac:dyDescent="0.6">
      <c r="B49" s="57">
        <f>+B45+1</f>
        <v>1401</v>
      </c>
      <c r="C49" s="77">
        <v>1</v>
      </c>
      <c r="D49" s="35">
        <v>1890302.9818406147</v>
      </c>
      <c r="E49" s="35">
        <v>518046.72717797937</v>
      </c>
      <c r="F49" s="35">
        <v>650248.17144659255</v>
      </c>
      <c r="G49" s="35">
        <v>621307.13120506413</v>
      </c>
      <c r="H49" s="35">
        <v>342488.7020539348</v>
      </c>
      <c r="I49" s="78">
        <v>499377.22116893763</v>
      </c>
      <c r="J49" s="79">
        <f t="shared" ref="J49:J52" si="2">+D49+E49+F49+G49-H49+I49</f>
        <v>3836793.5307852537</v>
      </c>
      <c r="K49" s="62">
        <f>SUM(J49:J52)</f>
        <v>15819880.357074754</v>
      </c>
      <c r="M49" s="83"/>
    </row>
    <row r="50" spans="2:13" ht="24" x14ac:dyDescent="0.6">
      <c r="B50" s="57"/>
      <c r="C50" s="77">
        <v>2</v>
      </c>
      <c r="D50" s="35">
        <v>1920667.138197396</v>
      </c>
      <c r="E50" s="35">
        <v>518498.47053041804</v>
      </c>
      <c r="F50" s="35">
        <v>645492.87237416417</v>
      </c>
      <c r="G50" s="35">
        <v>556693.67165077291</v>
      </c>
      <c r="H50" s="35">
        <v>351097.92094293021</v>
      </c>
      <c r="I50" s="78">
        <v>568249.4171957029</v>
      </c>
      <c r="J50" s="79">
        <f t="shared" si="2"/>
        <v>3858503.6490055243</v>
      </c>
      <c r="K50" s="67"/>
    </row>
    <row r="51" spans="2:13" ht="24" x14ac:dyDescent="0.6">
      <c r="B51" s="57"/>
      <c r="C51" s="77">
        <v>3</v>
      </c>
      <c r="D51" s="35">
        <v>2025777.3553827992</v>
      </c>
      <c r="E51" s="35">
        <v>612753.8725938932</v>
      </c>
      <c r="F51" s="35">
        <v>712312.10996351927</v>
      </c>
      <c r="G51" s="35">
        <v>595321.46956495591</v>
      </c>
      <c r="H51" s="35">
        <v>338850.67582437984</v>
      </c>
      <c r="I51" s="78">
        <v>411686.62875799229</v>
      </c>
      <c r="J51" s="79">
        <f t="shared" si="2"/>
        <v>4019000.7604387794</v>
      </c>
      <c r="K51" s="67"/>
    </row>
    <row r="52" spans="2:13" ht="24.75" thickBot="1" x14ac:dyDescent="0.65">
      <c r="B52" s="90"/>
      <c r="C52" s="91">
        <v>4</v>
      </c>
      <c r="D52" s="37">
        <v>2094249.484638219</v>
      </c>
      <c r="E52" s="37">
        <v>508920.73645399237</v>
      </c>
      <c r="F52" s="37">
        <v>737459.80807481159</v>
      </c>
      <c r="G52" s="37">
        <v>630142.35215378541</v>
      </c>
      <c r="H52" s="37">
        <v>348524.82109972899</v>
      </c>
      <c r="I52" s="81">
        <v>483334.85662411666</v>
      </c>
      <c r="J52" s="82">
        <f t="shared" si="2"/>
        <v>4105582.4168451964</v>
      </c>
      <c r="K52" s="73"/>
    </row>
  </sheetData>
  <mergeCells count="2">
    <mergeCell ref="B2:K2"/>
    <mergeCell ref="B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فهرست</vt:lpstr>
      <vt:lpstr>جدول1</vt:lpstr>
      <vt:lpstr>جدول2</vt:lpstr>
      <vt:lpstr>جدول3</vt:lpstr>
      <vt:lpstr>جدول4</vt:lpstr>
      <vt:lpstr>جدول5</vt:lpstr>
      <vt:lpstr>جدول6</vt:lpstr>
      <vt:lpstr>جدول7</vt:lpstr>
      <vt:lpstr>جدول8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j.malekan</dc:creator>
  <cp:lastModifiedBy>A.GHaedi</cp:lastModifiedBy>
  <dcterms:created xsi:type="dcterms:W3CDTF">2011-12-11T11:20:46Z</dcterms:created>
  <dcterms:modified xsi:type="dcterms:W3CDTF">2023-07-12T09:19:11Z</dcterms:modified>
</cp:coreProperties>
</file>