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20" windowWidth="12120" windowHeight="9120" tabRatio="939" activeTab="0"/>
  </bookViews>
  <sheets>
    <sheet name="استانی کل" sheetId="1" r:id="rId1"/>
  </sheets>
  <definedNames>
    <definedName name="_xlnm.Print_Area" localSheetId="0">'استانی کل'!$B$1:$P$39</definedName>
  </definedNames>
  <calcPr fullCalcOnLoad="1"/>
</workbook>
</file>

<file path=xl/sharedStrings.xml><?xml version="1.0" encoding="utf-8"?>
<sst xmlns="http://schemas.openxmlformats.org/spreadsheetml/2006/main" count="51" uniqueCount="46">
  <si>
    <t>نام استان</t>
  </si>
  <si>
    <t>رديف</t>
  </si>
  <si>
    <t>اصفهان</t>
  </si>
  <si>
    <t>خراسان رضوی</t>
  </si>
  <si>
    <t>مازندران</t>
  </si>
  <si>
    <t>فارس</t>
  </si>
  <si>
    <t>خوزستان</t>
  </si>
  <si>
    <t>گيلان</t>
  </si>
  <si>
    <t>کرمان</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</si>
  <si>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</si>
  <si>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</si>
  <si>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</si>
  <si>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</si>
  <si>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</si>
  <si>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</si>
  <si>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</si>
  <si>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</si>
  <si>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</si>
  <si>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</si>
  <si>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</si>
  <si>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</si>
  <si>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</si>
  <si>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</si>
  <si>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</si>
  <si>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</si>
  <si>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</si>
  <si>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خراسان شمالی</t>
  </si>
  <si>
    <t>خراسان جنوبی</t>
  </si>
  <si>
    <t>جمع کل</t>
  </si>
  <si>
    <t>کهگيلويه وبويراحمد</t>
  </si>
  <si>
    <t xml:space="preserve">سپرده ها </t>
  </si>
  <si>
    <t xml:space="preserve"> به تسهيلات همان استان</t>
  </si>
  <si>
    <t>سهم استان از کل</t>
  </si>
  <si>
    <t>مبلغ</t>
  </si>
  <si>
    <t>آذربايجان شرقی</t>
  </si>
  <si>
    <t>آذربايجان غربی</t>
  </si>
  <si>
    <r>
      <t xml:space="preserve"> با کسر سپرده قانونی</t>
    </r>
    <r>
      <rPr>
        <b/>
        <sz val="18"/>
        <rFont val="Arial"/>
        <family val="2"/>
      </rPr>
      <t>**</t>
    </r>
  </si>
  <si>
    <t>تسهيلات</t>
  </si>
  <si>
    <t>اداره اطلاعات بانکي</t>
  </si>
  <si>
    <t>سپرده ها با کسر سپرده قانونی</t>
  </si>
  <si>
    <t>دايره آمارهاي استاني 1</t>
  </si>
  <si>
    <t>*</t>
  </si>
  <si>
    <t>ارقام به ميليارد ريال</t>
  </si>
  <si>
    <r>
      <t xml:space="preserve">تهران </t>
    </r>
    <r>
      <rPr>
        <b/>
        <sz val="36"/>
        <rFont val="Arial"/>
        <family val="2"/>
      </rPr>
      <t xml:space="preserve"> *</t>
    </r>
  </si>
  <si>
    <t>يکي از علل مهم  بالا بودن رقم تسهيلات وسپرده ها در استان تهران استقراردفاتر بسياري از شرکتها وموسسات توليدي ساير استانها در استان تهران بوده وعمده فعاليتهاي بانکي آنها ازطريق شعب بانکهاي اين استان انجام مي شود.</t>
  </si>
  <si>
    <r>
      <t xml:space="preserve">کل مانده سپرده ها وتسهيلات اعطايي ريالی و ارزی بانکها ومؤسسه اعتباری توسعه به تفکيک استان در پايان آبان ماه سال </t>
    </r>
    <r>
      <rPr>
        <b/>
        <sz val="24"/>
        <rFont val="Zar-s"/>
        <family val="0"/>
      </rPr>
      <t>1389</t>
    </r>
  </si>
</sst>
</file>

<file path=xl/styles.xml><?xml version="1.0" encoding="utf-8"?>
<styleSheet xmlns="http://schemas.openxmlformats.org/spreadsheetml/2006/main">
  <numFmts count="36">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429]hh:mm:ss\ AM/PM"/>
    <numFmt numFmtId="182" formatCode="#,##0.000"/>
    <numFmt numFmtId="183" formatCode="#,##0.0000"/>
    <numFmt numFmtId="184" formatCode="#,##0.00000"/>
    <numFmt numFmtId="185" formatCode="#,##0.000000"/>
    <numFmt numFmtId="186" formatCode="0.0"/>
    <numFmt numFmtId="187" formatCode="0.00000"/>
    <numFmt numFmtId="188" formatCode="0.0000"/>
    <numFmt numFmtId="189" formatCode="0.000"/>
    <numFmt numFmtId="190" formatCode="0.0000000"/>
    <numFmt numFmtId="191" formatCode="0.000000"/>
  </numFmts>
  <fonts count="59">
    <font>
      <sz val="10"/>
      <name val="Arial"/>
      <family val="0"/>
    </font>
    <font>
      <sz val="14"/>
      <name val="Titr"/>
      <family val="0"/>
    </font>
    <font>
      <b/>
      <sz val="24"/>
      <name val="Badr"/>
      <family val="0"/>
    </font>
    <font>
      <sz val="8"/>
      <name val="Arial"/>
      <family val="0"/>
    </font>
    <font>
      <b/>
      <sz val="20"/>
      <name val="Badr"/>
      <family val="0"/>
    </font>
    <font>
      <b/>
      <sz val="23"/>
      <name val="Badr"/>
      <family val="0"/>
    </font>
    <font>
      <sz val="20"/>
      <name val="Arial"/>
      <family val="0"/>
    </font>
    <font>
      <b/>
      <sz val="20"/>
      <name val="Homa"/>
      <family val="0"/>
    </font>
    <font>
      <sz val="20"/>
      <name val="Titr"/>
      <family val="0"/>
    </font>
    <font>
      <b/>
      <sz val="22"/>
      <name val="Compset"/>
      <family val="0"/>
    </font>
    <font>
      <b/>
      <sz val="14"/>
      <name val="Homa"/>
      <family val="0"/>
    </font>
    <font>
      <sz val="20"/>
      <name val="Badr"/>
      <family val="0"/>
    </font>
    <font>
      <b/>
      <sz val="18"/>
      <name val="Lotus"/>
      <family val="0"/>
    </font>
    <font>
      <b/>
      <sz val="18"/>
      <name val="Elham"/>
      <family val="0"/>
    </font>
    <font>
      <u val="single"/>
      <sz val="7.5"/>
      <color indexed="12"/>
      <name val="Arial"/>
      <family val="0"/>
    </font>
    <font>
      <u val="single"/>
      <sz val="7.5"/>
      <color indexed="36"/>
      <name val="Arial"/>
      <family val="0"/>
    </font>
    <font>
      <b/>
      <sz val="15"/>
      <name val="Homa"/>
      <family val="0"/>
    </font>
    <font>
      <b/>
      <sz val="18"/>
      <name val="Arial"/>
      <family val="2"/>
    </font>
    <font>
      <b/>
      <sz val="10"/>
      <name val="Homa"/>
      <family val="0"/>
    </font>
    <font>
      <b/>
      <sz val="20"/>
      <name val="Mitra"/>
      <family val="0"/>
    </font>
    <font>
      <sz val="36"/>
      <name val="Arial"/>
      <family val="2"/>
    </font>
    <font>
      <b/>
      <sz val="36"/>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b/>
      <sz val="24"/>
      <name val="Zar"/>
      <family val="0"/>
    </font>
    <font>
      <b/>
      <sz val="24"/>
      <name val="Zar-s"/>
      <family val="0"/>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thin"/>
      <top style="medium"/>
      <bottom style="medium"/>
    </border>
    <border>
      <left style="thin"/>
      <right style="thin"/>
      <top style="medium"/>
      <bottom style="thin"/>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style="medium"/>
    </border>
    <border>
      <left style="thick"/>
      <right style="thin"/>
      <top style="medium"/>
      <bottom style="mediu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ck"/>
      <right style="thin"/>
      <top style="thin"/>
      <bottom style="thin"/>
    </border>
    <border>
      <left style="thick"/>
      <right style="thin"/>
      <top style="thin"/>
      <bottom style="medium"/>
    </border>
    <border>
      <left style="thin"/>
      <right>
        <color indexed="63"/>
      </right>
      <top style="medium"/>
      <bottom style="medium"/>
    </border>
    <border>
      <left style="medium"/>
      <right style="medium"/>
      <top style="medium"/>
      <bottom>
        <color indexed="63"/>
      </botto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style="thin"/>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6">
    <xf numFmtId="0" fontId="0" fillId="0" borderId="0" xfId="0" applyAlignment="1">
      <alignment/>
    </xf>
    <xf numFmtId="0" fontId="1" fillId="0" borderId="0" xfId="0" applyFont="1" applyBorder="1" applyAlignment="1">
      <alignment horizontal="center" vertical="center"/>
    </xf>
    <xf numFmtId="0" fontId="11"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1" xfId="0" applyFont="1" applyFill="1" applyBorder="1" applyAlignment="1">
      <alignment horizontal="center" vertical="center"/>
    </xf>
    <xf numFmtId="180" fontId="5" fillId="0" borderId="14" xfId="0" applyNumberFormat="1" applyFont="1" applyBorder="1" applyAlignment="1">
      <alignment horizontal="right" vertical="center" shrinkToFit="1"/>
    </xf>
    <xf numFmtId="180" fontId="5" fillId="0" borderId="15" xfId="0" applyNumberFormat="1" applyFont="1" applyBorder="1" applyAlignment="1">
      <alignment horizontal="right" vertical="center" shrinkToFit="1"/>
    </xf>
    <xf numFmtId="180" fontId="5" fillId="0" borderId="16" xfId="0" applyNumberFormat="1" applyFont="1" applyBorder="1" applyAlignment="1">
      <alignment horizontal="right" vertical="center" shrinkToFit="1"/>
    </xf>
    <xf numFmtId="3" fontId="5" fillId="0" borderId="17" xfId="0" applyNumberFormat="1" applyFont="1" applyBorder="1" applyAlignment="1">
      <alignment horizontal="right" vertical="center" shrinkToFit="1"/>
    </xf>
    <xf numFmtId="180" fontId="5" fillId="0" borderId="18" xfId="0" applyNumberFormat="1" applyFont="1" applyBorder="1" applyAlignment="1">
      <alignment horizontal="right" vertical="center" shrinkToFit="1"/>
    </xf>
    <xf numFmtId="180" fontId="5" fillId="0" borderId="19" xfId="0" applyNumberFormat="1" applyFont="1" applyBorder="1" applyAlignment="1">
      <alignment horizontal="right" vertical="center" shrinkToFit="1"/>
    </xf>
    <xf numFmtId="180" fontId="2" fillId="33" borderId="20" xfId="0" applyNumberFormat="1" applyFont="1" applyFill="1" applyBorder="1" applyAlignment="1">
      <alignment horizontal="right" vertical="center" shrinkToFit="1"/>
    </xf>
    <xf numFmtId="3" fontId="2" fillId="33" borderId="13" xfId="0" applyNumberFormat="1" applyFont="1" applyFill="1" applyBorder="1" applyAlignment="1">
      <alignment horizontal="right" vertical="center" shrinkToFit="1"/>
    </xf>
    <xf numFmtId="180" fontId="5" fillId="0" borderId="21" xfId="0" applyNumberFormat="1" applyFont="1" applyBorder="1" applyAlignment="1">
      <alignment horizontal="right" vertical="center" shrinkToFit="1"/>
    </xf>
    <xf numFmtId="0" fontId="12" fillId="0" borderId="22" xfId="0" applyFont="1" applyBorder="1" applyAlignment="1">
      <alignment horizontal="right" vertical="center" shrinkToFit="1"/>
    </xf>
    <xf numFmtId="0" fontId="12" fillId="0" borderId="23" xfId="0" applyFont="1" applyBorder="1" applyAlignment="1">
      <alignment horizontal="right" vertical="center" shrinkToFit="1"/>
    </xf>
    <xf numFmtId="0" fontId="12" fillId="0" borderId="24" xfId="0" applyFont="1" applyBorder="1" applyAlignment="1">
      <alignment horizontal="right" vertical="center" shrinkToFit="1"/>
    </xf>
    <xf numFmtId="0" fontId="12" fillId="0" borderId="23" xfId="0" applyFont="1" applyFill="1" applyBorder="1" applyAlignment="1">
      <alignment horizontal="right" vertical="center" shrinkToFit="1"/>
    </xf>
    <xf numFmtId="180" fontId="5" fillId="0" borderId="25" xfId="0" applyNumberFormat="1" applyFont="1" applyBorder="1" applyAlignment="1">
      <alignment horizontal="right" vertical="center" shrinkToFit="1"/>
    </xf>
    <xf numFmtId="180" fontId="5" fillId="33" borderId="13" xfId="0" applyNumberFormat="1" applyFont="1" applyFill="1" applyBorder="1" applyAlignment="1">
      <alignment horizontal="right" vertical="center" shrinkToFit="1"/>
    </xf>
    <xf numFmtId="180" fontId="5" fillId="0" borderId="26" xfId="0" applyNumberFormat="1" applyFont="1" applyBorder="1" applyAlignment="1">
      <alignment horizontal="right" vertical="center" shrinkToFit="1"/>
    </xf>
    <xf numFmtId="3" fontId="5" fillId="33" borderId="27" xfId="0" applyNumberFormat="1" applyFont="1" applyFill="1" applyBorder="1" applyAlignment="1">
      <alignment horizontal="right" vertical="center" shrinkToFit="1"/>
    </xf>
    <xf numFmtId="180" fontId="0" fillId="0" borderId="0" xfId="0" applyNumberFormat="1" applyAlignment="1">
      <alignment vertical="center"/>
    </xf>
    <xf numFmtId="3" fontId="5" fillId="0" borderId="17"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180" fontId="5" fillId="0" borderId="18" xfId="0" applyNumberFormat="1" applyFont="1" applyFill="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9" fillId="0" borderId="0" xfId="0" applyNumberFormat="1" applyFont="1" applyBorder="1" applyAlignment="1">
      <alignment horizontal="centerContinuous" vertical="center"/>
    </xf>
    <xf numFmtId="0" fontId="7" fillId="33" borderId="28" xfId="0" applyFont="1" applyFill="1" applyBorder="1" applyAlignment="1">
      <alignment vertical="center" textRotation="180"/>
    </xf>
    <xf numFmtId="0" fontId="16" fillId="33" borderId="27" xfId="0" applyFont="1" applyFill="1" applyBorder="1" applyAlignment="1">
      <alignment horizontal="center" vertical="center"/>
    </xf>
    <xf numFmtId="0" fontId="6" fillId="0" borderId="0" xfId="0" applyFont="1" applyAlignment="1">
      <alignment horizontal="centerContinuous"/>
    </xf>
    <xf numFmtId="0" fontId="19" fillId="0" borderId="0" xfId="0" applyFont="1" applyAlignment="1">
      <alignment/>
    </xf>
    <xf numFmtId="0" fontId="8" fillId="0" borderId="0" xfId="0" applyFont="1" applyBorder="1" applyAlignment="1">
      <alignment horizontal="center" vertical="center"/>
    </xf>
    <xf numFmtId="0" fontId="19" fillId="0" borderId="0" xfId="0" applyNumberFormat="1" applyFont="1" applyBorder="1" applyAlignment="1">
      <alignment vertical="center"/>
    </xf>
    <xf numFmtId="0" fontId="16" fillId="33" borderId="29" xfId="0" applyFont="1" applyFill="1" applyBorder="1" applyAlignment="1">
      <alignment horizontal="center" vertical="center"/>
    </xf>
    <xf numFmtId="0" fontId="10" fillId="33" borderId="30"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7" fillId="33" borderId="30" xfId="0" applyFont="1" applyFill="1" applyBorder="1" applyAlignment="1">
      <alignment vertical="center"/>
    </xf>
    <xf numFmtId="0" fontId="16" fillId="33" borderId="31" xfId="0" applyFont="1" applyFill="1" applyBorder="1" applyAlignment="1">
      <alignment horizontal="center" vertical="center"/>
    </xf>
    <xf numFmtId="3" fontId="5" fillId="0" borderId="17" xfId="0" applyNumberFormat="1" applyFont="1" applyBorder="1" applyAlignment="1" applyProtection="1">
      <alignment horizontal="right" vertical="center" shrinkToFit="1"/>
      <protection hidden="1"/>
    </xf>
    <xf numFmtId="0" fontId="0" fillId="0" borderId="0" xfId="0" applyAlignment="1">
      <alignment horizontal="center"/>
    </xf>
    <xf numFmtId="1" fontId="20" fillId="0" borderId="0" xfId="0" applyNumberFormat="1" applyFont="1" applyAlignment="1">
      <alignment horizontal="center" vertical="center"/>
    </xf>
    <xf numFmtId="0" fontId="0" fillId="0" borderId="0" xfId="0" applyAlignment="1">
      <alignment horizontal="right" wrapText="1"/>
    </xf>
    <xf numFmtId="0" fontId="0" fillId="0" borderId="0" xfId="0" applyAlignment="1">
      <alignment horizontal="left"/>
    </xf>
    <xf numFmtId="1" fontId="21" fillId="0" borderId="0" xfId="0" applyNumberFormat="1" applyFont="1" applyAlignment="1">
      <alignment horizontal="left" vertical="center" wrapText="1"/>
    </xf>
    <xf numFmtId="0" fontId="17" fillId="0" borderId="0" xfId="0" applyFont="1" applyBorder="1" applyAlignment="1">
      <alignment horizontal="center" vertical="center"/>
    </xf>
    <xf numFmtId="1" fontId="21" fillId="0" borderId="0" xfId="0" applyNumberFormat="1" applyFont="1" applyAlignment="1">
      <alignment horizontal="distributed" vertical="justify" wrapText="1" readingOrder="2"/>
    </xf>
    <xf numFmtId="0" fontId="18" fillId="33" borderId="30" xfId="0" applyFont="1" applyFill="1" applyBorder="1" applyAlignment="1">
      <alignment horizontal="center" vertical="center" wrapText="1"/>
    </xf>
    <xf numFmtId="3" fontId="5" fillId="0" borderId="32" xfId="0" applyNumberFormat="1" applyFont="1" applyBorder="1" applyAlignment="1">
      <alignment horizontal="right" vertical="center" shrinkToFit="1"/>
    </xf>
    <xf numFmtId="3" fontId="5" fillId="0" borderId="32" xfId="0" applyNumberFormat="1" applyFont="1" applyBorder="1" applyAlignment="1" applyProtection="1">
      <alignment horizontal="right" vertical="center" shrinkToFit="1"/>
      <protection hidden="1"/>
    </xf>
    <xf numFmtId="3" fontId="5" fillId="0" borderId="32" xfId="0" applyNumberFormat="1" applyFont="1" applyFill="1" applyBorder="1" applyAlignment="1">
      <alignment horizontal="right" vertical="center" shrinkToFit="1"/>
    </xf>
    <xf numFmtId="3" fontId="5" fillId="34" borderId="32" xfId="0" applyNumberFormat="1" applyFont="1" applyFill="1" applyBorder="1" applyAlignment="1">
      <alignment horizontal="right" vertical="center" shrinkToFit="1"/>
    </xf>
    <xf numFmtId="3" fontId="5" fillId="34" borderId="17" xfId="0" applyNumberFormat="1" applyFont="1" applyFill="1" applyBorder="1" applyAlignment="1">
      <alignment horizontal="right" vertical="center" shrinkToFit="1"/>
    </xf>
    <xf numFmtId="180" fontId="5" fillId="34" borderId="25" xfId="0" applyNumberFormat="1" applyFont="1" applyFill="1" applyBorder="1" applyAlignment="1">
      <alignment horizontal="right" vertical="center" shrinkToFit="1"/>
    </xf>
    <xf numFmtId="180" fontId="5" fillId="34" borderId="18" xfId="0" applyNumberFormat="1" applyFont="1" applyFill="1" applyBorder="1" applyAlignment="1">
      <alignment horizontal="right" vertical="center" shrinkToFit="1"/>
    </xf>
    <xf numFmtId="180" fontId="5" fillId="34" borderId="16" xfId="0" applyNumberFormat="1" applyFont="1" applyFill="1" applyBorder="1" applyAlignment="1">
      <alignment horizontal="right" vertical="center" shrinkToFit="1"/>
    </xf>
    <xf numFmtId="0" fontId="12" fillId="34" borderId="23" xfId="0" applyFont="1" applyFill="1" applyBorder="1" applyAlignment="1">
      <alignment horizontal="right" vertical="center" shrinkToFit="1"/>
    </xf>
    <xf numFmtId="0" fontId="11" fillId="34" borderId="12" xfId="0" applyFont="1" applyFill="1" applyBorder="1" applyAlignment="1">
      <alignment horizontal="center" vertical="center"/>
    </xf>
    <xf numFmtId="3" fontId="2" fillId="33" borderId="33" xfId="0" applyNumberFormat="1" applyFont="1" applyFill="1" applyBorder="1" applyAlignment="1">
      <alignment horizontal="right" vertical="center" shrinkToFit="1"/>
    </xf>
    <xf numFmtId="3" fontId="12" fillId="0" borderId="0" xfId="0" applyNumberFormat="1" applyFont="1" applyBorder="1" applyAlignment="1">
      <alignment horizontal="distributed" vertical="distributed" wrapText="1" readingOrder="2"/>
    </xf>
    <xf numFmtId="0" fontId="13" fillId="33" borderId="31" xfId="0" applyFont="1" applyFill="1" applyBorder="1" applyAlignment="1">
      <alignment horizontal="center" vertical="center"/>
    </xf>
    <xf numFmtId="0" fontId="13" fillId="33" borderId="34" xfId="0" applyFont="1" applyFill="1" applyBorder="1" applyAlignment="1">
      <alignment horizontal="center" vertical="center"/>
    </xf>
    <xf numFmtId="0" fontId="39" fillId="34"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35</xdr:row>
      <xdr:rowOff>504825</xdr:rowOff>
    </xdr:from>
    <xdr:to>
      <xdr:col>14</xdr:col>
      <xdr:colOff>0</xdr:colOff>
      <xdr:row>36</xdr:row>
      <xdr:rowOff>161925</xdr:rowOff>
    </xdr:to>
    <xdr:sp>
      <xdr:nvSpPr>
        <xdr:cNvPr id="1" name="Text Box 16"/>
        <xdr:cNvSpPr txBox="1">
          <a:spLocks noChangeArrowheads="1"/>
        </xdr:cNvSpPr>
      </xdr:nvSpPr>
      <xdr:spPr>
        <a:xfrm>
          <a:off x="5772150" y="19973925"/>
          <a:ext cx="0" cy="2000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twoCellAnchor>
    <xdr:from>
      <xdr:col>13</xdr:col>
      <xdr:colOff>314325</xdr:colOff>
      <xdr:row>35</xdr:row>
      <xdr:rowOff>504825</xdr:rowOff>
    </xdr:from>
    <xdr:to>
      <xdr:col>13</xdr:col>
      <xdr:colOff>857250</xdr:colOff>
      <xdr:row>36</xdr:row>
      <xdr:rowOff>276225</xdr:rowOff>
    </xdr:to>
    <xdr:sp>
      <xdr:nvSpPr>
        <xdr:cNvPr id="2" name="Text Box 17"/>
        <xdr:cNvSpPr txBox="1">
          <a:spLocks noChangeArrowheads="1"/>
        </xdr:cNvSpPr>
      </xdr:nvSpPr>
      <xdr:spPr>
        <a:xfrm>
          <a:off x="5772150" y="19973925"/>
          <a:ext cx="0" cy="3143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U45"/>
  <sheetViews>
    <sheetView tabSelected="1" zoomScale="75" zoomScaleNormal="75" zoomScalePageLayoutView="0" workbookViewId="0" topLeftCell="A1">
      <selection activeCell="S9" sqref="S9"/>
    </sheetView>
  </sheetViews>
  <sheetFormatPr defaultColWidth="9.140625" defaultRowHeight="12.75"/>
  <cols>
    <col min="2" max="2" width="25.421875" style="0" customWidth="1"/>
    <col min="3" max="3" width="33.140625" style="0" customWidth="1"/>
    <col min="4" max="4" width="18.8515625" style="0" bestFit="1" customWidth="1"/>
    <col min="5" max="5" width="30.7109375" style="0" hidden="1" customWidth="1"/>
    <col min="6" max="6" width="15.7109375" style="0" hidden="1" customWidth="1"/>
    <col min="7" max="7" width="12.7109375" style="0" hidden="1" customWidth="1"/>
    <col min="8" max="8" width="18.7109375" style="0" hidden="1" customWidth="1"/>
    <col min="9" max="9" width="17.28125" style="0" hidden="1" customWidth="1"/>
    <col min="10" max="10" width="17.7109375" style="0" hidden="1" customWidth="1"/>
    <col min="11" max="11" width="13.140625" style="0" hidden="1" customWidth="1"/>
    <col min="12" max="12" width="18.28125" style="0" hidden="1" customWidth="1"/>
    <col min="13" max="13" width="13.57421875" style="0" hidden="1" customWidth="1"/>
    <col min="14" max="14" width="19.57421875" style="0" hidden="1" customWidth="1"/>
    <col min="15" max="15" width="24.28125" style="0" bestFit="1" customWidth="1"/>
    <col min="16" max="16" width="9.7109375" style="0" customWidth="1"/>
    <col min="17" max="17" width="8.57421875" style="0" customWidth="1"/>
    <col min="18" max="18" width="22.00390625" style="0" customWidth="1"/>
  </cols>
  <sheetData>
    <row r="1" spans="15:16" ht="22.5" customHeight="1">
      <c r="O1" s="33"/>
      <c r="P1" s="34" t="s">
        <v>38</v>
      </c>
    </row>
    <row r="2" spans="2:16" ht="24.75" customHeight="1">
      <c r="B2" s="30"/>
      <c r="C2" s="30"/>
      <c r="D2" s="30"/>
      <c r="E2" s="30"/>
      <c r="F2" s="30"/>
      <c r="G2" s="30"/>
      <c r="H2" s="30"/>
      <c r="I2" s="30"/>
      <c r="J2" s="30"/>
      <c r="K2" s="30"/>
      <c r="L2" s="30"/>
      <c r="M2" s="30"/>
      <c r="N2" s="30"/>
      <c r="O2" s="35"/>
      <c r="P2" s="36" t="s">
        <v>40</v>
      </c>
    </row>
    <row r="3" spans="2:16" ht="23.25" customHeight="1">
      <c r="B3" s="65" t="s">
        <v>45</v>
      </c>
      <c r="C3" s="65"/>
      <c r="D3" s="65"/>
      <c r="E3" s="65"/>
      <c r="F3" s="65"/>
      <c r="G3" s="65"/>
      <c r="H3" s="65"/>
      <c r="I3" s="65"/>
      <c r="J3" s="65"/>
      <c r="K3" s="65"/>
      <c r="L3" s="65"/>
      <c r="M3" s="65"/>
      <c r="N3" s="65"/>
      <c r="O3" s="65"/>
      <c r="P3" s="65"/>
    </row>
    <row r="4" spans="2:17" ht="113.25" customHeight="1">
      <c r="B4" s="65"/>
      <c r="C4" s="65"/>
      <c r="D4" s="65"/>
      <c r="E4" s="65"/>
      <c r="F4" s="65"/>
      <c r="G4" s="65"/>
      <c r="H4" s="65"/>
      <c r="I4" s="65"/>
      <c r="J4" s="65"/>
      <c r="K4" s="65"/>
      <c r="L4" s="65"/>
      <c r="M4" s="65"/>
      <c r="N4" s="65"/>
      <c r="O4" s="65"/>
      <c r="P4" s="65"/>
      <c r="Q4" s="1"/>
    </row>
    <row r="5" spans="2:14" ht="29.25" customHeight="1" thickBot="1">
      <c r="B5" s="48" t="s">
        <v>42</v>
      </c>
      <c r="D5" s="1"/>
      <c r="E5" s="1"/>
      <c r="F5" s="1"/>
      <c r="G5" s="1"/>
      <c r="H5" s="1"/>
      <c r="I5" s="1"/>
      <c r="J5" s="1"/>
      <c r="K5" s="1"/>
      <c r="L5" s="1"/>
      <c r="M5" s="1"/>
      <c r="N5" s="1"/>
    </row>
    <row r="6" spans="2:16" ht="81" customHeight="1" thickBot="1">
      <c r="B6" s="41" t="s">
        <v>37</v>
      </c>
      <c r="C6" s="5" t="s">
        <v>39</v>
      </c>
      <c r="D6" s="32" t="s">
        <v>30</v>
      </c>
      <c r="E6" s="37" t="s">
        <v>37</v>
      </c>
      <c r="F6" s="38" t="s">
        <v>31</v>
      </c>
      <c r="G6" s="38" t="s">
        <v>32</v>
      </c>
      <c r="H6" s="39" t="s">
        <v>33</v>
      </c>
      <c r="I6" s="50"/>
      <c r="J6" s="38" t="s">
        <v>36</v>
      </c>
      <c r="K6" s="38" t="s">
        <v>32</v>
      </c>
      <c r="L6" s="39" t="s">
        <v>33</v>
      </c>
      <c r="M6" s="38" t="s">
        <v>32</v>
      </c>
      <c r="N6" s="39" t="s">
        <v>33</v>
      </c>
      <c r="O6" s="40" t="s">
        <v>0</v>
      </c>
      <c r="P6" s="31" t="s">
        <v>1</v>
      </c>
    </row>
    <row r="7" spans="2:21" ht="42.75" customHeight="1">
      <c r="B7" s="51">
        <v>1515192.558539755</v>
      </c>
      <c r="C7" s="11">
        <v>1525765.3132054298</v>
      </c>
      <c r="D7" s="11">
        <v>1709929.8793435565</v>
      </c>
      <c r="E7" s="11">
        <v>989534.4871498721</v>
      </c>
      <c r="F7" s="9">
        <f>IF(AND(H7=0,N7=0),#REF!,IF(N7=0,$B$1,IF((H7/N7*100)&gt;500,$B$2,(H7/N7*100))))</f>
        <v>14.618801924210537</v>
      </c>
      <c r="G7" s="10">
        <f>IF(AND(H7=0,$H$37=0),#REF!,IF(H7=0,0,(H7/$H$37*100)))</f>
        <v>67.91915752998507</v>
      </c>
      <c r="H7" s="11">
        <v>127021.46450525497</v>
      </c>
      <c r="I7" s="8">
        <f>IF(AND(N7=0,J7=0),#REF!,IF(N7=0,$B$1,IF((N7/J7*100)&gt;500,$B$2,(N7/J7*100))))</f>
        <v>103.36038254445998</v>
      </c>
      <c r="J7" s="11">
        <v>840642.2740673538</v>
      </c>
      <c r="K7" s="10">
        <f>IF(AND(L7=0,$L$37=0),#REF!,IF(L7=0,0,(L7/$L$37*100)))</f>
        <v>55.64620753108724</v>
      </c>
      <c r="L7" s="11">
        <v>969025.3420749538</v>
      </c>
      <c r="M7" s="10">
        <f>IF(AND(N7=0,$N$37=0),#REF!,IF(N7=0,0,(N7/$N$37*100)))</f>
        <v>52.95554377964199</v>
      </c>
      <c r="N7" s="11">
        <v>868891.0703064646</v>
      </c>
      <c r="O7" s="17" t="s">
        <v>43</v>
      </c>
      <c r="P7" s="2">
        <v>1</v>
      </c>
      <c r="R7" s="47"/>
      <c r="S7" s="44"/>
      <c r="U7" s="25"/>
    </row>
    <row r="8" spans="2:21" ht="42" customHeight="1">
      <c r="B8" s="51">
        <v>129789.025075635</v>
      </c>
      <c r="C8" s="11">
        <v>138353.5113595989</v>
      </c>
      <c r="D8" s="11">
        <v>159035.92186076002</v>
      </c>
      <c r="E8" s="11">
        <v>85790.76713053102</v>
      </c>
      <c r="F8" s="21">
        <f>IF(AND(H8=0,N8=0),#REF!,IF(N8=0,$B$1,IF((H8/N8*100)&gt;500,$B$2,(H8/N8*100))))</f>
        <v>10.306473520219845</v>
      </c>
      <c r="G8" s="12">
        <f>IF(AND(H8=0,$H$37=0),#REF!,IF(H8=0,0,(H8/$H$37*100)))</f>
        <v>4.478021513844936</v>
      </c>
      <c r="H8" s="11">
        <v>8374.733601834</v>
      </c>
      <c r="I8" s="12">
        <f>IF(AND(N8=0,J8=0),#REF!,IF(N8=0,$B$1,IF((N8/J8*100)&gt;500,$B$2,(N8/J8*100))))</f>
        <v>91.80426229784352</v>
      </c>
      <c r="J8" s="11">
        <v>88511.16645737349</v>
      </c>
      <c r="K8" s="10">
        <f>IF(AND(L8=0,$L$37=0),#REF!,IF(L8=0,0,(L8/$L$37*100)))</f>
        <v>5.998387443551204</v>
      </c>
      <c r="L8" s="11">
        <v>104456.16515982799</v>
      </c>
      <c r="M8" s="12">
        <f>IF(AND(N8=0,$N$37=0),#REF!,IF(N8=0,0,(N8/$N$37*100)))</f>
        <v>4.95230070607843</v>
      </c>
      <c r="N8" s="11">
        <v>81257.02341740805</v>
      </c>
      <c r="O8" s="18" t="s">
        <v>2</v>
      </c>
      <c r="P8" s="3">
        <v>2</v>
      </c>
      <c r="U8" s="25"/>
    </row>
    <row r="9" spans="2:21" ht="42.75" customHeight="1">
      <c r="B9" s="51">
        <v>94198.569352232</v>
      </c>
      <c r="C9" s="11">
        <v>95888.73804452686</v>
      </c>
      <c r="D9" s="11">
        <v>110510.462517595</v>
      </c>
      <c r="E9" s="11">
        <v>66535.60339570402</v>
      </c>
      <c r="F9" s="21">
        <f>IF(AND(H9=0,N9=0),#REF!,IF(N9=0,$B$1,IF((H9/N9*100)&gt;500,$B$2,(H9/N9*100))))</f>
        <v>7.397459024124317</v>
      </c>
      <c r="G9" s="12">
        <f>IF(AND(H9=0,$H$37=0),#REF!,IF(H9=0,0,(H9/$H$37*100)))</f>
        <v>2.5376832240346854</v>
      </c>
      <c r="H9" s="11">
        <v>4745.939898106</v>
      </c>
      <c r="I9" s="12">
        <f>IF(AND(N9=0,J9=0),#REF!,IF(N9=0,$B$1,IF((N9/J9*100)&gt;500,$B$2,(N9/J9*100))))</f>
        <v>107.23101194896569</v>
      </c>
      <c r="J9" s="11">
        <v>59830.03561795429</v>
      </c>
      <c r="K9" s="10">
        <f>IF(AND(L9=0,$L$37=0),#REF!,IF(L9=0,0,(L9/$L$37*100)))</f>
        <v>4.0584071389673175</v>
      </c>
      <c r="L9" s="11">
        <v>70673.26850478</v>
      </c>
      <c r="M9" s="12">
        <f>IF(AND(N9=0,$N$37=0),#REF!,IF(N9=0,0,(N9/$N$37*100)))</f>
        <v>3.9100810875025815</v>
      </c>
      <c r="N9" s="11">
        <v>64156.352642558995</v>
      </c>
      <c r="O9" s="18" t="s">
        <v>3</v>
      </c>
      <c r="P9" s="3">
        <v>3</v>
      </c>
      <c r="U9" s="25"/>
    </row>
    <row r="10" spans="2:21" ht="42.75" customHeight="1">
      <c r="B10" s="51">
        <v>98019.78818653303</v>
      </c>
      <c r="C10" s="11">
        <v>61804.64248819267</v>
      </c>
      <c r="D10" s="11">
        <v>71165.188708018</v>
      </c>
      <c r="E10" s="11">
        <v>68431.14251661598</v>
      </c>
      <c r="F10" s="21">
        <f>IF(AND(H10=0,N10=0),#REF!,IF(N10=0,$B$1,IF((H10/N10*100)&gt;500,$B$2,(H10/N10*100))))</f>
        <v>5.2189367203221595</v>
      </c>
      <c r="G10" s="12">
        <f>IF(AND(H10=0,$H$37=0),#REF!,IF(H10=0,0,(H10/$H$37*100)))</f>
        <v>1.7381683409393611</v>
      </c>
      <c r="H10" s="11">
        <v>3250.698275008999</v>
      </c>
      <c r="I10" s="12">
        <f>IF(AND(N10=0,J10=0),#REF!,IF(N10=0,$B$1,IF((N10/J10*100)&gt;500,$B$2,(N10/J10*100))))</f>
        <v>147.85345878703257</v>
      </c>
      <c r="J10" s="11">
        <v>42127.25302225315</v>
      </c>
      <c r="K10" s="10">
        <f>IF(AND(L10=0,$L$37=0),#REF!,IF(L10=0,0,(L10/$L$37*100)))</f>
        <v>2.8618788443748313</v>
      </c>
      <c r="L10" s="11">
        <v>49836.875668447006</v>
      </c>
      <c r="M10" s="12">
        <f>IF(AND(N10=0,$N$37=0),#REF!,IF(N10=0,0,(N10/$N$37*100)))</f>
        <v>3.796126951006182</v>
      </c>
      <c r="N10" s="11">
        <v>62286.600685365986</v>
      </c>
      <c r="O10" s="18" t="s">
        <v>4</v>
      </c>
      <c r="P10" s="4">
        <v>4</v>
      </c>
      <c r="U10" s="25"/>
    </row>
    <row r="11" spans="2:21" ht="42.75" customHeight="1">
      <c r="B11" s="52">
        <v>93271.988584761</v>
      </c>
      <c r="C11" s="42">
        <v>99535.19439656267</v>
      </c>
      <c r="D11" s="42">
        <v>114653.726556722</v>
      </c>
      <c r="E11" s="11">
        <v>63010.177865786965</v>
      </c>
      <c r="F11" s="21">
        <f>IF(AND(H11=0,N11=0),#REF!,IF(N11=0,$B$1,IF((H11/N11*100)&gt;500,$B$2,(H11/N11*100))))</f>
        <v>8.270279752653149</v>
      </c>
      <c r="G11" s="12">
        <f>IF(AND(H11=0,$H$37=0),#REF!,IF(H11=0,0,(H11/$H$37*100)))</f>
        <v>2.548067283243641</v>
      </c>
      <c r="H11" s="11">
        <v>4765.360021326</v>
      </c>
      <c r="I11" s="12">
        <f>IF(AND(N11=0,J11=0),#REF!,IF(N11=0,$B$1,IF((N11/J11*100)&gt;500,$B$2,(N11/J11*100))))</f>
        <v>90.98954882955002</v>
      </c>
      <c r="J11" s="11">
        <v>63326.28411378504</v>
      </c>
      <c r="K11" s="10">
        <f>IF(AND(L11=0,$L$37=0),#REF!,IF(L11=0,0,(L11/$L$37*100)))</f>
        <v>4.299829264314269</v>
      </c>
      <c r="L11" s="11">
        <v>74877.40330530702</v>
      </c>
      <c r="M11" s="12">
        <f>IF(AND(N11=0,$N$37=0),#REF!,IF(N11=0,0,(N11/$N$37*100)))</f>
        <v>3.51173401869615</v>
      </c>
      <c r="N11" s="11">
        <v>57620.30020565201</v>
      </c>
      <c r="O11" s="18" t="s">
        <v>5</v>
      </c>
      <c r="P11" s="4">
        <v>5</v>
      </c>
      <c r="U11" s="25"/>
    </row>
    <row r="12" spans="2:21" ht="42.75" customHeight="1">
      <c r="B12" s="51">
        <v>78939.796411784</v>
      </c>
      <c r="C12" s="11">
        <v>83925.85238067993</v>
      </c>
      <c r="D12" s="11">
        <v>96742.422895403</v>
      </c>
      <c r="E12" s="11">
        <v>59164.29940587998</v>
      </c>
      <c r="F12" s="21">
        <f>IF(AND(H12=0,N12=0),#REF!,IF(N12=0,$B$1,IF((H12/N12*100)&gt;500,$B$2,(H12/N12*100))))</f>
        <v>10.851918785148973</v>
      </c>
      <c r="G12" s="12">
        <f>IF(AND(H12=0,$H$37=0),#REF!,IF(H12=0,0,(H12/$H$37*100)))</f>
        <v>3.1242236451258423</v>
      </c>
      <c r="H12" s="11">
        <v>5842.879642178001</v>
      </c>
      <c r="I12" s="12">
        <f>IF(AND(N12=0,J12=0),#REF!,IF(N12=0,$B$1,IF((N12/J12*100)&gt;500,$B$2,(N12/J12*100))))</f>
        <v>105.75250353485193</v>
      </c>
      <c r="J12" s="11">
        <v>50913.12424627264</v>
      </c>
      <c r="K12" s="10">
        <f>IF(AND(L12=0,$L$37=0),#REF!,IF(L12=0,0,(L12/$L$37*100)))</f>
        <v>3.4393419351802317</v>
      </c>
      <c r="L12" s="11">
        <v>59892.84163505401</v>
      </c>
      <c r="M12" s="12">
        <f>IF(AND(N12=0,$N$37=0),#REF!,IF(N12=0,0,(N12/$N$37*100)))</f>
        <v>3.2814553818972145</v>
      </c>
      <c r="N12" s="11">
        <v>53841.90351824302</v>
      </c>
      <c r="O12" s="18" t="s">
        <v>6</v>
      </c>
      <c r="P12" s="3">
        <v>6</v>
      </c>
      <c r="U12" s="25"/>
    </row>
    <row r="13" spans="2:21" ht="42.75" customHeight="1">
      <c r="B13" s="51">
        <v>77452.47637583199</v>
      </c>
      <c r="C13" s="11">
        <v>65049.9656813396</v>
      </c>
      <c r="D13" s="11">
        <v>74951.66373446</v>
      </c>
      <c r="E13" s="11">
        <v>50749.532250306984</v>
      </c>
      <c r="F13" s="21">
        <f>IF(AND(H13=0,N13=0),#REF!,IF(N13=0,$B$1,IF((H13/N13*100)&gt;500,$B$2,(H13/N13*100))))</f>
        <v>6.557963409970907</v>
      </c>
      <c r="G13" s="12">
        <f>IF(AND(H13=0,$H$37=0),#REF!,IF(H13=0,0,(H13/$H$37*100)))</f>
        <v>1.5904314455739932</v>
      </c>
      <c r="H13" s="11">
        <v>2974.4027864719997</v>
      </c>
      <c r="I13" s="12">
        <f>IF(AND(N13=0,J13=0),#REF!,IF(N13=0,$B$1,IF((N13/J13*100)&gt;500,$B$2,(N13/J13*100))))</f>
        <v>108.23612783355487</v>
      </c>
      <c r="J13" s="11">
        <v>41904.295454787214</v>
      </c>
      <c r="K13" s="10">
        <f>IF(AND(L13=0,$L$37=0),#REF!,IF(L13=0,0,(L13/$L$37*100)))</f>
        <v>2.8414729231849662</v>
      </c>
      <c r="L13" s="11">
        <v>49481.52611923799</v>
      </c>
      <c r="M13" s="12">
        <f>IF(AND(N13=0,$N$37=0),#REF!,IF(N13=0,0,(N13/$N$37*100)))</f>
        <v>2.764247262191405</v>
      </c>
      <c r="N13" s="11">
        <v>45355.58679619402</v>
      </c>
      <c r="O13" s="18" t="s">
        <v>34</v>
      </c>
      <c r="P13" s="4">
        <v>7</v>
      </c>
      <c r="U13" s="25"/>
    </row>
    <row r="14" spans="2:21" ht="42.75" customHeight="1">
      <c r="B14" s="51">
        <v>62111.958297407</v>
      </c>
      <c r="C14" s="11">
        <v>38096.60501085093</v>
      </c>
      <c r="D14" s="11">
        <v>44102.012403992</v>
      </c>
      <c r="E14" s="11">
        <v>38795.122066021984</v>
      </c>
      <c r="F14" s="21">
        <f>IF(AND(H14=0,N14=0),#REF!,IF(N14=0,$B$1,IF((H14/N14*100)&gt;500,$B$2,(H14/N14*100))))</f>
        <v>7.654698612810616</v>
      </c>
      <c r="G14" s="12">
        <f>IF(AND(H14=0,$H$37=0),#REF!,IF(H14=0,0,(H14/$H$37*100)))</f>
        <v>1.4271389598653423</v>
      </c>
      <c r="H14" s="11">
        <v>2669.0154490590003</v>
      </c>
      <c r="I14" s="12">
        <f>IF(AND(N14=0,J14=0),#REF!,IF(N14=0,$B$1,IF((N14/J14*100)&gt;500,$B$2,(N14/J14*100))))</f>
        <v>133.23302342932615</v>
      </c>
      <c r="J14" s="11">
        <v>26170.445053447023</v>
      </c>
      <c r="K14" s="10">
        <f>IF(AND(L14=0,$L$37=0),#REF!,IF(L14=0,0,(L14/$L$37*100)))</f>
        <v>1.7677743285714043</v>
      </c>
      <c r="L14" s="11">
        <v>30784.09472017</v>
      </c>
      <c r="M14" s="12">
        <f>IF(AND(N14=0,$N$37=0),#REF!,IF(N14=0,0,(N14/$N$37*100)))</f>
        <v>2.125049690459934</v>
      </c>
      <c r="N14" s="11">
        <v>34867.675189618</v>
      </c>
      <c r="O14" s="18" t="s">
        <v>7</v>
      </c>
      <c r="P14" s="3">
        <v>8</v>
      </c>
      <c r="U14" s="25"/>
    </row>
    <row r="15" spans="2:21" ht="42.75" customHeight="1">
      <c r="B15" s="51">
        <v>60920.437364007994</v>
      </c>
      <c r="C15" s="11">
        <v>48769.93231945419</v>
      </c>
      <c r="D15" s="11">
        <v>56280.93416434199</v>
      </c>
      <c r="E15" s="11">
        <v>38852.68915376598</v>
      </c>
      <c r="F15" s="21">
        <f>IF(AND(H15=0,N15=0),#REF!,IF(N15=0,$B$1,IF((H15/N15*100)&gt;500,$B$2,(H15/N15*100))))</f>
        <v>10.499747796428975</v>
      </c>
      <c r="G15" s="12">
        <f>IF(AND(H15=0,$H$37=0),#REF!,IF(H15=0,0,(H15/$H$37*100)))</f>
        <v>1.973666689642272</v>
      </c>
      <c r="H15" s="11">
        <v>3691.124013912</v>
      </c>
      <c r="I15" s="12">
        <f>IF(AND(N15=0,J15=0),#REF!,IF(N15=0,$B$1,IF((N15/J15*100)&gt;500,$B$2,(N15/J15*100))))</f>
        <v>114.93094547580327</v>
      </c>
      <c r="J15" s="11">
        <v>30587.416016669034</v>
      </c>
      <c r="K15" s="10">
        <f>IF(AND(L15=0,$L$37=0),#REF!,IF(L15=0,0,(L15/$L$37*100)))</f>
        <v>2.0822026591990332</v>
      </c>
      <c r="L15" s="11">
        <v>36259.56257616499</v>
      </c>
      <c r="M15" s="12">
        <f>IF(AND(N15=0,$N$37=0),#REF!,IF(N15=0,0,(N15/$N$37*100)))</f>
        <v>2.1425248481461567</v>
      </c>
      <c r="N15" s="11">
        <v>35154.406424575005</v>
      </c>
      <c r="O15" s="18" t="s">
        <v>8</v>
      </c>
      <c r="P15" s="3">
        <v>9</v>
      </c>
      <c r="U15" s="25"/>
    </row>
    <row r="16" spans="2:21" ht="42.75" customHeight="1">
      <c r="B16" s="51">
        <v>49817.273279773006</v>
      </c>
      <c r="C16" s="11">
        <v>30806.769826894484</v>
      </c>
      <c r="D16" s="11">
        <v>35631.475687689</v>
      </c>
      <c r="E16" s="11">
        <v>34701.76711055502</v>
      </c>
      <c r="F16" s="21">
        <f>IF(AND(H16=0,N16=0),#REF!,IF(N16=0,$B$1,IF((H16/N16*100)&gt;500,$B$2,(H16/N16*100))))</f>
        <v>5.580207574086457</v>
      </c>
      <c r="G16" s="12">
        <f>IF(AND(H16=0,$H$37=0),#REF!,IF(H16=0,0,(H16/$H$37*100)))</f>
        <v>0.9421576570824359</v>
      </c>
      <c r="H16" s="11">
        <v>1762.010156628</v>
      </c>
      <c r="I16" s="12">
        <f>IF(AND(N16=0,J16=0),#REF!,IF(N16=0,$B$1,IF((N16/J16*100)&gt;500,$B$2,(N16/J16*100))))</f>
        <v>155.98465128737487</v>
      </c>
      <c r="J16" s="11">
        <v>20243.06114146803</v>
      </c>
      <c r="K16" s="10">
        <f>IF(AND(L16=0,$L$37=0),#REF!,IF(L16=0,0,(L16/$L$37*100)))</f>
        <v>1.3773332357426393</v>
      </c>
      <c r="L16" s="11">
        <v>23984.937503083</v>
      </c>
      <c r="M16" s="12">
        <f>IF(AND(N16=0,$N$37=0),#REF!,IF(N16=0,0,(N16/$N$37*100)))</f>
        <v>1.9244390074386701</v>
      </c>
      <c r="N16" s="11">
        <v>31576.068331409</v>
      </c>
      <c r="O16" s="18" t="s">
        <v>35</v>
      </c>
      <c r="P16" s="4">
        <v>10</v>
      </c>
      <c r="U16" s="25"/>
    </row>
    <row r="17" spans="2:21" ht="42.75" customHeight="1">
      <c r="B17" s="51">
        <v>47168.74944929901</v>
      </c>
      <c r="C17" s="11">
        <v>25027.215412120804</v>
      </c>
      <c r="D17" s="11">
        <v>28970.486190245996</v>
      </c>
      <c r="E17" s="11">
        <v>32235.074425585004</v>
      </c>
      <c r="F17" s="21">
        <f>IF(AND(H17=0,N17=0),#REF!,IF(N17=0,$B$1,IF((H17/N17*100)&gt;500,$B$2,(H17/N17*100))))</f>
        <v>6.830328058142397</v>
      </c>
      <c r="G17" s="12">
        <f>IF(AND(H17=0,$H$37=0),#REF!,IF(H17=0,0,(H17/$H$37*100)))</f>
        <v>1.0607892645411126</v>
      </c>
      <c r="H17" s="11">
        <v>1983.8733402130001</v>
      </c>
      <c r="I17" s="12">
        <f>IF(AND(N17=0,J17=0),#REF!,IF(N17=0,$B$1,IF((N17/J17*100)&gt;500,$B$2,(N17/J17*100))))</f>
        <v>165.66970396212446</v>
      </c>
      <c r="J17" s="11">
        <v>17531.911993473663</v>
      </c>
      <c r="K17" s="10">
        <f>IF(AND(L17=0,$L$37=0),#REF!,IF(L17=0,0,(L17/$L$37*100)))</f>
        <v>1.185802330199485</v>
      </c>
      <c r="L17" s="11">
        <v>20649.610452121</v>
      </c>
      <c r="M17" s="12">
        <f>IF(AND(N17=0,$N$37=0),#REF!,IF(N17=0,0,(N17/$N$37*100)))</f>
        <v>1.7701842655511522</v>
      </c>
      <c r="N17" s="11">
        <v>29045.066698488008</v>
      </c>
      <c r="O17" s="18" t="s">
        <v>9</v>
      </c>
      <c r="P17" s="3">
        <v>11</v>
      </c>
      <c r="U17" s="25"/>
    </row>
    <row r="18" spans="2:21" ht="42.75" customHeight="1">
      <c r="B18" s="53">
        <v>39966.404248812</v>
      </c>
      <c r="C18" s="26">
        <v>29703.67135501155</v>
      </c>
      <c r="D18" s="26">
        <v>34228.591426169995</v>
      </c>
      <c r="E18" s="26">
        <v>26990.06597820899</v>
      </c>
      <c r="F18" s="29">
        <f>IF(AND(H18=0,N18=0),#REF!,IF(N18=0,$B$1,IF((H18/N18*100)&gt;500,$B$2,(H18/N18*100))))</f>
        <v>5.7521876067626465</v>
      </c>
      <c r="G18" s="28">
        <f>IF(AND(H18=0,$H$37=0),#REF!,IF(H18=0,0,(H18/$H$37*100)))</f>
        <v>0.7792463655448099</v>
      </c>
      <c r="H18" s="26">
        <v>1457.335723256</v>
      </c>
      <c r="I18" s="28">
        <f>IF(AND(N18=0,J18=0),#REF!,IF(N18=0,$B$1,IF((N18/J18*100)&gt;500,$B$2,(N18/J18*100))))</f>
        <v>132.07175269465193</v>
      </c>
      <c r="J18" s="26">
        <v>19183.00444413343</v>
      </c>
      <c r="K18" s="27">
        <f>IF(AND(L18=0,$L$37=0),#REF!,IF(L18=0,0,(L18/$L$37*100)))</f>
        <v>1.3049418591879238</v>
      </c>
      <c r="L18" s="26">
        <v>22724.311100286</v>
      </c>
      <c r="M18" s="28">
        <f>IF(AND(N18=0,$N$37=0),#REF!,IF(N18=0,0,(N18/$N$37*100)))</f>
        <v>1.5440902005295691</v>
      </c>
      <c r="N18" s="26">
        <v>25335.330188859993</v>
      </c>
      <c r="O18" s="20" t="s">
        <v>10</v>
      </c>
      <c r="P18" s="7">
        <v>12</v>
      </c>
      <c r="U18" s="25"/>
    </row>
    <row r="19" spans="2:21" ht="42.75" customHeight="1">
      <c r="B19" s="54">
        <v>41346.399726988</v>
      </c>
      <c r="C19" s="55">
        <v>24378.854546764644</v>
      </c>
      <c r="D19" s="55">
        <v>27975.356522492</v>
      </c>
      <c r="E19" s="55">
        <v>25950.149344301004</v>
      </c>
      <c r="F19" s="56">
        <f>IF(AND(H19=0,N19=0),#REF!,IF(N19=0,$B$1,IF((H19/N19*100)&gt;500,$B$2,(H19/N19*100))))</f>
        <v>7.041254671270162</v>
      </c>
      <c r="G19" s="57">
        <f>IF(AND(H19=0,$H$37=0),#REF!,IF(H19=0,0,(H19/$H$37*100)))</f>
        <v>0.8416324105046127</v>
      </c>
      <c r="H19" s="55">
        <v>1574.0092375289998</v>
      </c>
      <c r="I19" s="57">
        <f>IF(AND(N19=0,J19=0),#REF!,IF(N19=0,$B$1,IF((N19/J19*100)&gt;500,$B$2,(N19/J19*100))))</f>
        <v>163.63021629673716</v>
      </c>
      <c r="J19" s="55">
        <v>13661.353208718921</v>
      </c>
      <c r="K19" s="58">
        <f>IF(AND(L19=0,$L$37=0),#REF!,IF(L19=0,0,(L19/$L$37*100)))</f>
        <v>0.9257635244066371</v>
      </c>
      <c r="L19" s="55">
        <v>16121.284014144005</v>
      </c>
      <c r="M19" s="57">
        <f>IF(AND(N19=0,$N$37=0),#REF!,IF(N19=0,0,(N19/$N$37*100)))</f>
        <v>1.362395882771143</v>
      </c>
      <c r="N19" s="55">
        <v>22354.101804488015</v>
      </c>
      <c r="O19" s="59" t="s">
        <v>11</v>
      </c>
      <c r="P19" s="60">
        <v>13</v>
      </c>
      <c r="U19" s="25"/>
    </row>
    <row r="20" spans="2:21" ht="42.75" customHeight="1">
      <c r="B20" s="51">
        <v>28125.468086894</v>
      </c>
      <c r="C20" s="11">
        <v>21179.64355278348</v>
      </c>
      <c r="D20" s="11">
        <v>24496.703383112</v>
      </c>
      <c r="E20" s="11">
        <v>20320.924282927997</v>
      </c>
      <c r="F20" s="21">
        <f>IF(AND(H20=0,N20=0),#REF!,IF(N20=0,$B$1,IF((H20/N20*100)&gt;500,$B$2,(H20/N20*100))))</f>
        <v>4.968368144444788</v>
      </c>
      <c r="G20" s="12">
        <f>IF(AND(H20=0,$H$37=0),#REF!,IF(H20=0,0,(H20/$H$37*100)))</f>
        <v>0.46506254590708174</v>
      </c>
      <c r="H20" s="11">
        <v>869.7535101430001</v>
      </c>
      <c r="I20" s="12">
        <f>IF(AND(N20=0,J20=0),#REF!,IF(N20=0,$B$1,IF((N20/J20*100)&gt;500,$B$2,(N20/J20*100))))</f>
        <v>124.75531950405457</v>
      </c>
      <c r="J20" s="11">
        <v>14032.121898233807</v>
      </c>
      <c r="K20" s="10">
        <f>IF(AND(L20=0,$L$37=0),#REF!,IF(L20=0,0,(L20/$L$37*100)))</f>
        <v>0.9493253013157226</v>
      </c>
      <c r="L20" s="11">
        <v>16531.589764387</v>
      </c>
      <c r="M20" s="12">
        <f>IF(AND(N20=0,$N$37=0),#REF!,IF(N20=0,0,(N20/$N$37*100)))</f>
        <v>1.066911802922476</v>
      </c>
      <c r="N20" s="11">
        <v>17505.81850733999</v>
      </c>
      <c r="O20" s="18" t="s">
        <v>12</v>
      </c>
      <c r="P20" s="3">
        <v>14</v>
      </c>
      <c r="U20" s="25"/>
    </row>
    <row r="21" spans="2:21" ht="42.75" customHeight="1">
      <c r="B21" s="51">
        <v>31207.053995012</v>
      </c>
      <c r="C21" s="11">
        <v>24404.16520968835</v>
      </c>
      <c r="D21" s="11">
        <v>28136.049531648998</v>
      </c>
      <c r="E21" s="11">
        <v>20683.476848680995</v>
      </c>
      <c r="F21" s="21">
        <f>IF(AND(H21=0,N21=0),#REF!,IF(N21=0,$B$1,IF((H21/N21*100)&gt;500,$B$2,(H21/N21*100))))</f>
        <v>7.064627041209685</v>
      </c>
      <c r="G21" s="12">
        <f>IF(AND(H21=0,$H$37=0),#REF!,IF(H21=0,0,(H21/$H$37*100)))</f>
        <v>0.6950019569656744</v>
      </c>
      <c r="H21" s="11">
        <v>1299.7830011190003</v>
      </c>
      <c r="I21" s="12">
        <f>IF(AND(N21=0,J21=0),#REF!,IF(N21=0,$B$1,IF((N21/J21*100)&gt;500,$B$2,(N21/J21*100))))</f>
        <v>122.37903169179785</v>
      </c>
      <c r="J21" s="11">
        <v>15034.00190538369</v>
      </c>
      <c r="K21" s="10">
        <f>IF(AND(L21=0,$L$37=0),#REF!,IF(L21=0,0,(L21/$L$37*100)))</f>
        <v>1.0115149181250644</v>
      </c>
      <c r="L21" s="11">
        <v>17614.562304223</v>
      </c>
      <c r="M21" s="12">
        <f>IF(AND(N21=0,$N$37=0),#REF!,IF(N21=0,0,(N21/$N$37*100)))</f>
        <v>1.121315205927145</v>
      </c>
      <c r="N21" s="11">
        <v>18398.465956334996</v>
      </c>
      <c r="O21" s="18" t="s">
        <v>13</v>
      </c>
      <c r="P21" s="3">
        <v>15</v>
      </c>
      <c r="U21" s="25"/>
    </row>
    <row r="22" spans="2:21" ht="42.75" customHeight="1">
      <c r="B22" s="51">
        <v>24666.519121159</v>
      </c>
      <c r="C22" s="11">
        <v>13128.097864643572</v>
      </c>
      <c r="D22" s="11">
        <v>15162.620253885001</v>
      </c>
      <c r="E22" s="11">
        <v>17390.210101934994</v>
      </c>
      <c r="F22" s="21">
        <f>IF(AND(H22=0,N22=0),#REF!,IF(N22=0,$B$1,IF((H22/N22*100)&gt;500,$B$2,(H22/N22*100))))</f>
        <v>7.072033568204596</v>
      </c>
      <c r="G22" s="12">
        <f>IF(AND(H22=0,$H$37=0),#REF!,IF(H22=0,0,(H22/$H$37*100)))</f>
        <v>0.6686028788304419</v>
      </c>
      <c r="H22" s="11">
        <v>1250.411812072</v>
      </c>
      <c r="I22" s="12">
        <f>IF(AND(N22=0,J22=0),#REF!,IF(N22=0,$B$1,IF((N22/J22*100)&gt;500,$B$2,(N22/J22*100))))</f>
        <v>188.54598326682608</v>
      </c>
      <c r="J22" s="11">
        <v>9377.594934157329</v>
      </c>
      <c r="K22" s="10">
        <f>IF(AND(L22=0,$L$37=0),#REF!,IF(L22=0,0,(L22/$L$37*100)))</f>
        <v>0.6317320696327218</v>
      </c>
      <c r="L22" s="11">
        <v>11001.008191503002</v>
      </c>
      <c r="M22" s="12">
        <f>IF(AND(N22=0,$N$37=0),#REF!,IF(N22=0,0,(N22/$N$37*100)))</f>
        <v>1.0775932249366456</v>
      </c>
      <c r="N22" s="11">
        <v>17681.078575387008</v>
      </c>
      <c r="O22" s="18" t="s">
        <v>14</v>
      </c>
      <c r="P22" s="4">
        <v>16</v>
      </c>
      <c r="U22" s="25"/>
    </row>
    <row r="23" spans="2:21" ht="42.75" customHeight="1">
      <c r="B23" s="51">
        <v>33213.667552620005</v>
      </c>
      <c r="C23" s="11">
        <v>17349.17742371076</v>
      </c>
      <c r="D23" s="11">
        <v>20149.456821201995</v>
      </c>
      <c r="E23" s="11">
        <v>22656.611026993985</v>
      </c>
      <c r="F23" s="21">
        <f>IF(AND(H23=0,N23=0),#REF!,IF(N23=0,$B$1,IF((H23/N23*100)&gt;500,$B$2,(H23/N23*100))))</f>
        <v>7.554970546611381</v>
      </c>
      <c r="G23" s="12">
        <f>IF(AND(H23=0,$H$37=0),#REF!,IF(H23=0,0,(H23/$H$37*100)))</f>
        <v>0.8426844243380931</v>
      </c>
      <c r="H23" s="11">
        <v>1575.97669918</v>
      </c>
      <c r="I23" s="12">
        <f>IF(AND(N23=0,J23=0),#REF!,IF(N23=0,$B$1,IF((N23/J23*100)&gt;500,$B$2,(N23/J23*100))))</f>
        <v>147.9892878842463</v>
      </c>
      <c r="J23" s="11">
        <v>14095.70286160191</v>
      </c>
      <c r="K23" s="10">
        <f>IF(AND(L23=0,$L$37=0),#REF!,IF(L23=0,0,(L23/$L$37*100)))</f>
        <v>0.9600765550722211</v>
      </c>
      <c r="L23" s="11">
        <v>16718.812538612998</v>
      </c>
      <c r="M23" s="12">
        <f>IF(AND(N23=0,$N$37=0),#REF!,IF(N23=0,0,(N23/$N$37*100)))</f>
        <v>1.2713441079344123</v>
      </c>
      <c r="N23" s="11">
        <v>20860.130287163996</v>
      </c>
      <c r="O23" s="18" t="s">
        <v>15</v>
      </c>
      <c r="P23" s="3">
        <v>17</v>
      </c>
      <c r="U23" s="25"/>
    </row>
    <row r="24" spans="2:21" ht="42.75" customHeight="1">
      <c r="B24" s="51">
        <v>24712.886304638003</v>
      </c>
      <c r="C24" s="11">
        <v>13409.160565768268</v>
      </c>
      <c r="D24" s="11">
        <v>15518.896033681001</v>
      </c>
      <c r="E24" s="11">
        <v>16859.282716616006</v>
      </c>
      <c r="F24" s="21">
        <f>IF(AND(H24=0,N24=0),#REF!,IF(N24=0,$B$1,IF((H24/N24*100)&gt;500,$B$2,(H24/N24*100))))</f>
        <v>6.934388302166744</v>
      </c>
      <c r="G24" s="12">
        <f>IF(AND(H24=0,$H$37=0),#REF!,IF(H24=0,0,(H24/$H$37*100)))</f>
        <v>0.5536183292591741</v>
      </c>
      <c r="H24" s="11">
        <v>1035.369305463</v>
      </c>
      <c r="I24" s="12">
        <f>IF(AND(N24=0,J24=0),#REF!,IF(N24=0,$B$1,IF((N24/J24*100)&gt;500,$B$2,(N24/J24*100))))</f>
        <v>170.89373597921303</v>
      </c>
      <c r="J24" s="11">
        <v>8736.972818019001</v>
      </c>
      <c r="K24" s="10">
        <f>IF(AND(L24=0,$L$37=0),#REF!,IF(L24=0,0,(L24/$L$37*100)))</f>
        <v>0.5900912649088282</v>
      </c>
      <c r="L24" s="11">
        <v>10275.873508797</v>
      </c>
      <c r="M24" s="12">
        <f>IF(AND(N24=0,$N$37=0),#REF!,IF(N24=0,0,(N24/$N$37*100)))</f>
        <v>0.9099828904742594</v>
      </c>
      <c r="N24" s="11">
        <v>14930.939260201001</v>
      </c>
      <c r="O24" s="18" t="s">
        <v>16</v>
      </c>
      <c r="P24" s="3">
        <v>18</v>
      </c>
      <c r="U24" s="25"/>
    </row>
    <row r="25" spans="2:21" ht="42.75" customHeight="1">
      <c r="B25" s="51">
        <v>29870.671350400997</v>
      </c>
      <c r="C25" s="11">
        <v>20285.541548837857</v>
      </c>
      <c r="D25" s="11">
        <v>23478.438389329996</v>
      </c>
      <c r="E25" s="11">
        <v>17867.15194083501</v>
      </c>
      <c r="F25" s="21">
        <f>IF(AND(H25=0,N25=0),#REF!,IF(N25=0,$B$1,IF((H25/N25*100)&gt;500,$B$2,(H25/N25*100))))</f>
        <v>7.352601269109813</v>
      </c>
      <c r="G25" s="12">
        <f>IF(AND(H25=0,$H$37=0),#REF!,IF(H25=0,0,(H25/$H$37*100)))</f>
        <v>0.6402173159143324</v>
      </c>
      <c r="H25" s="11">
        <v>1197.325526795</v>
      </c>
      <c r="I25" s="12">
        <f>IF(AND(N25=0,J25=0),#REF!,IF(N25=0,$B$1,IF((N25/J25*100)&gt;500,$B$2,(N25/J25*100))))</f>
        <v>127.64550645654738</v>
      </c>
      <c r="J25" s="11">
        <v>12757.50349623038</v>
      </c>
      <c r="K25" s="10">
        <f>IF(AND(L25=0,$L$37=0),#REF!,IF(L25=0,0,(L25/$L$37*100)))</f>
        <v>0.8652915170510511</v>
      </c>
      <c r="L25" s="11">
        <v>15068.221995839</v>
      </c>
      <c r="M25" s="12">
        <f>IF(AND(N25=0,$N$37=0),#REF!,IF(N25=0,0,(N25/$N$37*100)))</f>
        <v>0.9924698558682544</v>
      </c>
      <c r="N25" s="11">
        <v>16284.379948975005</v>
      </c>
      <c r="O25" s="18" t="s">
        <v>17</v>
      </c>
      <c r="P25" s="4">
        <v>19</v>
      </c>
      <c r="U25" s="25"/>
    </row>
    <row r="26" spans="2:21" ht="42.75" customHeight="1">
      <c r="B26" s="51">
        <v>31441.055004274993</v>
      </c>
      <c r="C26" s="11">
        <v>30169.15828140846</v>
      </c>
      <c r="D26" s="11">
        <v>34860.757319921</v>
      </c>
      <c r="E26" s="11">
        <v>19038.805975986004</v>
      </c>
      <c r="F26" s="21">
        <f>IF(AND(H26=0,N26=0),#REF!,IF(N26=0,$B$1,IF((H26/N26*100)&gt;500,$B$2,(H26/N26*100))))</f>
        <v>9.437804785803383</v>
      </c>
      <c r="G26" s="12">
        <f>IF(AND(H26=0,$H$37=0),#REF!,IF(H26=0,0,(H26/$H$37*100)))</f>
        <v>0.8138476197980203</v>
      </c>
      <c r="H26" s="11">
        <v>1522.0465080889999</v>
      </c>
      <c r="I26" s="12">
        <f>IF(AND(N26=0,J26=0),#REF!,IF(N26=0,$B$1,IF((N26/J26*100)&gt;500,$B$2,(N26/J26*100))))</f>
        <v>93.2890785423909</v>
      </c>
      <c r="J26" s="11">
        <v>17287.25863986509</v>
      </c>
      <c r="K26" s="10">
        <f>IF(AND(L26=0,$L$37=0),#REF!,IF(L26=0,0,(L26/$L$37*100)))</f>
        <v>1.1772069687593043</v>
      </c>
      <c r="L26" s="11">
        <v>20499.930475185</v>
      </c>
      <c r="M26" s="12">
        <f>IF(AND(N26=0,$N$37=0),#REF!,IF(N26=0,0,(N26/$N$37*100)))</f>
        <v>0.9828857328424342</v>
      </c>
      <c r="N26" s="11">
        <v>16127.12429037</v>
      </c>
      <c r="O26" s="18" t="s">
        <v>18</v>
      </c>
      <c r="P26" s="3">
        <v>20</v>
      </c>
      <c r="U26" s="25"/>
    </row>
    <row r="27" spans="2:21" ht="42.75" customHeight="1">
      <c r="B27" s="51">
        <v>21683.097602245998</v>
      </c>
      <c r="C27" s="11">
        <v>19847.811106161556</v>
      </c>
      <c r="D27" s="11">
        <v>23078.180584236998</v>
      </c>
      <c r="E27" s="11">
        <v>15241.847911222005</v>
      </c>
      <c r="F27" s="21">
        <f>IF(AND(H27=0,N27=0),#REF!,IF(N27=0,$B$1,IF((H27/N27*100)&gt;500,$B$2,(H27/N27*100))))</f>
        <v>8.74984266886401</v>
      </c>
      <c r="G27" s="12">
        <f>IF(AND(H27=0,$H$37=0),#REF!,IF(H27=0,0,(H27/$H$37*100)))</f>
        <v>0.6645496168096642</v>
      </c>
      <c r="H27" s="11">
        <v>1242.831457771</v>
      </c>
      <c r="I27" s="12">
        <f>IF(AND(N27=0,J27=0),#REF!,IF(N27=0,$B$1,IF((N27/J27*100)&gt;500,$B$2,(N27/J27*100))))</f>
        <v>105.45807218846306</v>
      </c>
      <c r="J27" s="11">
        <v>13468.901140246619</v>
      </c>
      <c r="K27" s="10">
        <f>IF(AND(L27=0,$L$37=0),#REF!,IF(L27=0,0,(L27/$L$37*100)))</f>
        <v>0.9185723238002643</v>
      </c>
      <c r="L27" s="11">
        <v>15996.056151604998</v>
      </c>
      <c r="M27" s="12">
        <f>IF(AND(N27=0,$N$37=0),#REF!,IF(N27=0,0,(N27/$N$37*100)))</f>
        <v>0.8656814098498765</v>
      </c>
      <c r="N27" s="11">
        <v>14204.043487474004</v>
      </c>
      <c r="O27" s="18" t="s">
        <v>19</v>
      </c>
      <c r="P27" s="3">
        <v>21</v>
      </c>
      <c r="R27" s="47"/>
      <c r="U27" s="25"/>
    </row>
    <row r="28" spans="2:21" ht="42.75" customHeight="1">
      <c r="B28" s="53">
        <v>20506.148306752</v>
      </c>
      <c r="C28" s="26">
        <v>14805.744884555259</v>
      </c>
      <c r="D28" s="26">
        <v>17143.639227233</v>
      </c>
      <c r="E28" s="11">
        <v>13799.626547690996</v>
      </c>
      <c r="F28" s="21">
        <f>IF(AND(H28=0,N28=0),#REF!,IF(N28=0,$B$1,IF((H28/N28*100)&gt;500,$B$2,(H28/N28*100))))</f>
        <v>7.093519790992661</v>
      </c>
      <c r="G28" s="12">
        <f>IF(AND(H28=0,$H$37=0),#REF!,IF(H28=0,0,(H28/$H$37*100)))</f>
        <v>0.479102315517749</v>
      </c>
      <c r="H28" s="11">
        <v>896.010492151</v>
      </c>
      <c r="I28" s="12">
        <f>IF(AND(N28=0,J28=0),#REF!,IF(N28=0,$B$1,IF((N28/J28*100)&gt;500,$B$2,(N28/J28*100))))</f>
        <v>138.00564608798268</v>
      </c>
      <c r="J28" s="11">
        <v>9152.810184330512</v>
      </c>
      <c r="K28" s="10">
        <f>IF(AND(L28=0,$L$37=0),#REF!,IF(L28=0,0,(L28/$L$37*100)))</f>
        <v>0.6194331639518511</v>
      </c>
      <c r="L28" s="11">
        <v>10786.834543139</v>
      </c>
      <c r="M28" s="12">
        <f>IF(AND(N28=0,$N$37=0),#REF!,IF(N28=0,0,(N28/$N$37*100)))</f>
        <v>0.7698345682007682</v>
      </c>
      <c r="N28" s="11">
        <v>12631.394830092002</v>
      </c>
      <c r="O28" s="18" t="s">
        <v>20</v>
      </c>
      <c r="P28" s="4">
        <v>22</v>
      </c>
      <c r="U28" s="25"/>
    </row>
    <row r="29" spans="2:21" ht="42.75" customHeight="1">
      <c r="B29" s="53">
        <v>24106.260173391</v>
      </c>
      <c r="C29" s="26">
        <v>16193.641189291991</v>
      </c>
      <c r="D29" s="26">
        <v>18673.055406767</v>
      </c>
      <c r="E29" s="11">
        <v>14987.88302725</v>
      </c>
      <c r="F29" s="21">
        <f>IF(AND(H29=0,N29=0),#REF!,IF(N29=0,$B$1,IF((H29/N29*100)&gt;500,$B$2,(H29/N29*100))))</f>
        <v>7.095542510762441</v>
      </c>
      <c r="G29" s="12">
        <f>IF(AND(H29=0,$H$37=0),#REF!,IF(H29=0,0,(H29/$H$37*100)))</f>
        <v>0.5358030875200338</v>
      </c>
      <c r="H29" s="11">
        <v>1002.0514879500001</v>
      </c>
      <c r="I29" s="12">
        <f>IF(AND(N29=0,J29=0),#REF!,IF(N29=0,$B$1,IF((N29/J29*100)&gt;500,$B$2,(N29/J29*100))))</f>
        <v>137.85996012901467</v>
      </c>
      <c r="J29" s="11">
        <v>10243.92245745526</v>
      </c>
      <c r="K29" s="10">
        <f>IF(AND(L29=0,$L$37=0),#REF!,IF(L29=0,0,(L29/$L$37*100)))</f>
        <v>0.6922318805725923</v>
      </c>
      <c r="L29" s="11">
        <v>12054.554382566</v>
      </c>
      <c r="M29" s="12">
        <f>IF(AND(N29=0,$N$37=0),#REF!,IF(N29=0,0,(N29/$N$37*100)))</f>
        <v>0.8606974751452836</v>
      </c>
      <c r="N29" s="11">
        <v>14122.267415495002</v>
      </c>
      <c r="O29" s="18" t="s">
        <v>21</v>
      </c>
      <c r="P29" s="3">
        <v>23</v>
      </c>
      <c r="U29" s="25"/>
    </row>
    <row r="30" spans="2:21" ht="42.75" customHeight="1">
      <c r="B30" s="51">
        <v>23878.619002820997</v>
      </c>
      <c r="C30" s="11">
        <v>22095.67062092646</v>
      </c>
      <c r="D30" s="11">
        <v>25519.982936097</v>
      </c>
      <c r="E30" s="11">
        <v>13335.911865282993</v>
      </c>
      <c r="F30" s="21">
        <f>IF(AND(H30=0,N30=0),#REF!,IF(N30=0,$B$1,IF((H30/N30*100)&gt;500,$B$2,(H30/N30*100))))</f>
        <v>6.586950439973309</v>
      </c>
      <c r="G30" s="12">
        <f>IF(AND(H30=0,$H$37=0),#REF!,IF(H30=0,0,(H30/$H$37*100)))</f>
        <v>0.4671663301415846</v>
      </c>
      <c r="H30" s="11">
        <v>873.6879781810001</v>
      </c>
      <c r="I30" s="12">
        <f>IF(AND(N30=0,J30=0),#REF!,IF(N30=0,$B$1,IF((N30/J30*100)&gt;500,$B$2,(N30/J30*100))))</f>
        <v>101.84360185763835</v>
      </c>
      <c r="J30" s="11">
        <v>13023.814853834334</v>
      </c>
      <c r="K30" s="10">
        <f>IF(AND(L30=0,$L$37=0),#REF!,IF(L30=0,0,(L30/$L$37*100)))</f>
        <v>0.8873832702503377</v>
      </c>
      <c r="L30" s="11">
        <v>15452.928692859</v>
      </c>
      <c r="M30" s="12">
        <f>IF(AND(N30=0,$N$37=0),#REF!,IF(N30=0,0,(N30/$N$37*100)))</f>
        <v>0.8083846570853828</v>
      </c>
      <c r="N30" s="11">
        <v>13263.922146415001</v>
      </c>
      <c r="O30" s="18" t="s">
        <v>22</v>
      </c>
      <c r="P30" s="3">
        <v>24</v>
      </c>
      <c r="U30" s="25"/>
    </row>
    <row r="31" spans="2:21" ht="42.75" customHeight="1">
      <c r="B31" s="51">
        <v>18183.171941113</v>
      </c>
      <c r="C31" s="11">
        <v>17223.35786217025</v>
      </c>
      <c r="D31" s="11">
        <v>19731.403243079</v>
      </c>
      <c r="E31" s="11">
        <v>12129.717692077</v>
      </c>
      <c r="F31" s="21">
        <f>IF(AND(H31=0,N31=0),#REF!,IF(N31=0,$B$1,IF((H31/N31*100)&gt;500,$B$2,(H31/N31*100))))</f>
        <v>10.814520688792676</v>
      </c>
      <c r="G31" s="12">
        <f>IF(AND(H31=0,$H$37=0),#REF!,IF(H31=0,0,(H31/$H$37*100)))</f>
        <v>0.6209374676345081</v>
      </c>
      <c r="H31" s="11">
        <v>1161.2686224840002</v>
      </c>
      <c r="I31" s="12">
        <f>IF(AND(N31=0,J31=0),#REF!,IF(N31=0,$B$1,IF((N31/J31*100)&gt;500,$B$2,(N31/J31*100))))</f>
        <v>68.10020146849718</v>
      </c>
      <c r="J31" s="11">
        <v>15768.014803721799</v>
      </c>
      <c r="K31" s="10">
        <f>IF(AND(L31=0,$L$37=0),#REF!,IF(L31=0,0,(L31/$L$37*100)))</f>
        <v>1.0758054751619244</v>
      </c>
      <c r="L31" s="11">
        <v>18734.120703419005</v>
      </c>
      <c r="M31" s="12">
        <f>IF(AND(N31=0,$N$37=0),#REF!,IF(N31=0,0,(N31/$N$37*100)))</f>
        <v>0.654442528315706</v>
      </c>
      <c r="N31" s="11">
        <v>10738.049848917004</v>
      </c>
      <c r="O31" s="18" t="s">
        <v>23</v>
      </c>
      <c r="P31" s="6">
        <v>25</v>
      </c>
      <c r="U31" s="25"/>
    </row>
    <row r="32" spans="2:21" ht="42.75" customHeight="1">
      <c r="B32" s="51">
        <v>17162.634502504</v>
      </c>
      <c r="C32" s="11">
        <v>13425.904740004378</v>
      </c>
      <c r="D32" s="11">
        <v>15504.924531468998</v>
      </c>
      <c r="E32" s="11">
        <v>11568.385570446997</v>
      </c>
      <c r="F32" s="21">
        <f>IF(AND(H32=0,N32=0),#REF!,IF(N32=0,$B$1,IF((H32/N32*100)&gt;500,$B$2,(H32/N32*100))))</f>
        <v>7.557074546774599</v>
      </c>
      <c r="G32" s="12">
        <f>IF(AND(H32=0,$H$37=0),#REF!,IF(H32=0,0,(H32/$H$37*100)))</f>
        <v>0.42737684055120984</v>
      </c>
      <c r="H32" s="11">
        <v>799.274227724</v>
      </c>
      <c r="I32" s="12">
        <f>IF(AND(N32=0,J32=0),#REF!,IF(N32=0,$B$1,IF((N32/J32*100)&gt;500,$B$2,(N32/J32*100))))</f>
        <v>153.03008833747333</v>
      </c>
      <c r="J32" s="11">
        <v>6911.387994370039</v>
      </c>
      <c r="K32" s="10">
        <f>IF(AND(L32=0,$L$37=0),#REF!,IF(L32=0,0,(L32/$L$37*100)))</f>
        <v>0.4693875866005986</v>
      </c>
      <c r="L32" s="11">
        <v>8173.934700172999</v>
      </c>
      <c r="M32" s="12">
        <f>IF(AND(N32=0,$N$37=0),#REF!,IF(N32=0,0,(N32/$N$37*100)))</f>
        <v>0.6445968832014248</v>
      </c>
      <c r="N32" s="11">
        <v>10576.503153129997</v>
      </c>
      <c r="O32" s="18" t="s">
        <v>24</v>
      </c>
      <c r="P32" s="3">
        <v>26</v>
      </c>
      <c r="U32" s="25"/>
    </row>
    <row r="33" spans="2:21" ht="42.75" customHeight="1">
      <c r="B33" s="51">
        <v>15921.996949997003</v>
      </c>
      <c r="C33" s="11">
        <v>7377.812969495519</v>
      </c>
      <c r="D33" s="11">
        <v>8589.021485523</v>
      </c>
      <c r="E33" s="11">
        <v>11392.224171195998</v>
      </c>
      <c r="F33" s="21">
        <f>IF(AND(H33=0,N33=0),#REF!,IF(N33=0,$B$1,IF((H33/N33*100)&gt;500,$B$2,(H33/N33*100))))</f>
        <v>7.00304722677182</v>
      </c>
      <c r="G33" s="12">
        <f>IF(AND(H33=0,$H$37=0),#REF!,IF(H33=0,0,(H33/$H$37*100)))</f>
        <v>0.37785261689838967</v>
      </c>
      <c r="H33" s="11">
        <v>706.654712912</v>
      </c>
      <c r="I33" s="12">
        <f>IF(AND(N33=0,J33=0),#REF!,IF(N33=0,$B$1,IF((N33/J33*100)&gt;500,$B$2,(N33/J33*100))))</f>
        <v>208.86439618740505</v>
      </c>
      <c r="J33" s="11">
        <v>4831.20860140762</v>
      </c>
      <c r="K33" s="10">
        <f>IF(AND(L33=0,$L$37=0),#REF!,IF(L33=0,0,(L33/$L$37*100)))</f>
        <v>0.32405269779337886</v>
      </c>
      <c r="L33" s="11">
        <v>5643.066980874001</v>
      </c>
      <c r="M33" s="12">
        <f>IF(AND(N33=0,$N$37=0),#REF!,IF(N33=0,0,(N33/$N$37*100)))</f>
        <v>0.6149875199782144</v>
      </c>
      <c r="N33" s="11">
        <v>10090.674673884003</v>
      </c>
      <c r="O33" s="18" t="s">
        <v>25</v>
      </c>
      <c r="P33" s="3">
        <v>27</v>
      </c>
      <c r="U33" s="25"/>
    </row>
    <row r="34" spans="2:21" ht="42.75" customHeight="1">
      <c r="B34" s="51">
        <v>12663.014131406</v>
      </c>
      <c r="C34" s="11">
        <v>5912.43734984288</v>
      </c>
      <c r="D34" s="11">
        <v>6872.955819697</v>
      </c>
      <c r="E34" s="11">
        <v>7893.40319907</v>
      </c>
      <c r="F34" s="21">
        <f>IF(AND(H34=0,N34=0),#REF!,IF(N34=0,$B$1,IF((H34/N34*100)&gt;500,$B$2,(H34/N34*100))))</f>
        <v>9.455194792357165</v>
      </c>
      <c r="G34" s="12">
        <f>IF(AND(H34=0,$H$37=0),#REF!,IF(H34=0,0,(H34/$H$37*100)))</f>
        <v>0.3577285546572383</v>
      </c>
      <c r="H34" s="11">
        <v>669.018971383</v>
      </c>
      <c r="I34" s="12">
        <f>IF(AND(N34=0,J34=0),#REF!,IF(N34=0,$B$1,IF((N34/J34*100)&gt;500,$B$2,(N34/J34*100))))</f>
        <v>162.3936394095628</v>
      </c>
      <c r="J34" s="11">
        <v>4357.11414922347</v>
      </c>
      <c r="K34" s="10">
        <f>IF(AND(L34=0,$L$37=0),#REF!,IF(L34=0,0,(L34/$L$37*100)))</f>
        <v>0.2947120009139401</v>
      </c>
      <c r="L34" s="11">
        <v>5132.1268810579995</v>
      </c>
      <c r="M34" s="12">
        <f>IF(AND(N34=0,$N$37=0),#REF!,IF(N34=0,0,(N34/$N$37*100)))</f>
        <v>0.4312350485703999</v>
      </c>
      <c r="N34" s="11">
        <v>7075.676240153003</v>
      </c>
      <c r="O34" s="18" t="s">
        <v>29</v>
      </c>
      <c r="P34" s="4">
        <v>28</v>
      </c>
      <c r="U34" s="25"/>
    </row>
    <row r="35" spans="2:21" ht="42.75" customHeight="1">
      <c r="B35" s="51">
        <v>13697.775795306</v>
      </c>
      <c r="C35" s="11">
        <v>7625.853891371599</v>
      </c>
      <c r="D35" s="11">
        <v>8835.666547644</v>
      </c>
      <c r="E35" s="11">
        <v>9294.132827514997</v>
      </c>
      <c r="F35" s="21">
        <f>IF(AND(H35=0,N35=0),#REF!,IF(N35=0,$B$1,IF((H35/N35*100)&gt;500,$B$2,(H35/N35*100))))</f>
        <v>5.283254639700141</v>
      </c>
      <c r="G35" s="12">
        <f>IF(AND(H35=0,$H$37=0),#REF!,IF(H35=0,0,(H35/$H$37*100)))</f>
        <v>0.22849021564675903</v>
      </c>
      <c r="H35" s="11">
        <v>427.319225857</v>
      </c>
      <c r="I35" s="12">
        <f>IF(AND(N35=0,J35=0),#REF!,IF(N35=0,$B$1,IF((N35/J35*100)&gt;500,$B$2,(N35/J35*100))))</f>
        <v>152.4736795511928</v>
      </c>
      <c r="J35" s="11">
        <v>5304.64113676971</v>
      </c>
      <c r="K35" s="10">
        <f>IF(AND(L35=0,$L$37=0),#REF!,IF(L35=0,0,(L35/$L$37*100)))</f>
        <v>0.3593442045992044</v>
      </c>
      <c r="L35" s="11">
        <v>6257.634729013</v>
      </c>
      <c r="M35" s="12">
        <f>IF(AND(N35=0,$N$37=0),#REF!,IF(N35=0,0,(N35/$N$37*100)))</f>
        <v>0.4929433224169552</v>
      </c>
      <c r="N35" s="11">
        <v>8088.181528218998</v>
      </c>
      <c r="O35" s="18" t="s">
        <v>26</v>
      </c>
      <c r="P35" s="3">
        <v>29</v>
      </c>
      <c r="U35" s="25"/>
    </row>
    <row r="36" spans="2:21" ht="42.75" customHeight="1" thickBot="1">
      <c r="B36" s="51">
        <v>12564.649020598003</v>
      </c>
      <c r="C36" s="11">
        <v>9117.466409512319</v>
      </c>
      <c r="D36" s="11">
        <v>10581.584166295</v>
      </c>
      <c r="E36" s="11">
        <v>7523.957627138001</v>
      </c>
      <c r="F36" s="23">
        <f>IF(AND(H36=0,N36=0),#REF!,IF(N36=0,$B$1,IF((H36/N36*100)&gt;500,$B$2,(H36/N36*100))))</f>
        <v>5.823642381185968</v>
      </c>
      <c r="G36" s="13">
        <f>IF(AND(H36=0,$H$37=0),#REF!,IF(H36=0,0,(H36/$H$37*100)))</f>
        <v>0.20157355368192154</v>
      </c>
      <c r="H36" s="11">
        <v>376.980058725</v>
      </c>
      <c r="I36" s="16">
        <f>IF(AND(N36=0,J36=0),#REF!,IF(N36=0,$B$1,IF((N36/J36*100)&gt;500,$B$2,(N36/J36*100))))</f>
        <v>114.20176962141117</v>
      </c>
      <c r="J36" s="11">
        <v>5668.274139422229</v>
      </c>
      <c r="K36" s="10">
        <f>IF(AND(L36=0,$L$37=0),#REF!,IF(L36=0,0,(L36/$L$37*100)))</f>
        <v>0.38449578352378677</v>
      </c>
      <c r="L36" s="11">
        <v>6695.625356810999</v>
      </c>
      <c r="M36" s="13">
        <f>IF(AND(N36=0,$N$37=0),#REF!,IF(N36=0,0,(N36/$N$37*100)))</f>
        <v>0.3945206844197924</v>
      </c>
      <c r="N36" s="11">
        <v>6473.269374213001</v>
      </c>
      <c r="O36" s="19" t="s">
        <v>27</v>
      </c>
      <c r="P36" s="3">
        <v>30</v>
      </c>
      <c r="U36" s="25"/>
    </row>
    <row r="37" spans="2:21" ht="51" customHeight="1" thickBot="1">
      <c r="B37" s="61">
        <f>SUM(B7:B36)</f>
        <v>2771800.113733951</v>
      </c>
      <c r="C37" s="15">
        <f>SUM(C7:C36)</f>
        <v>2540656.9114976013</v>
      </c>
      <c r="D37" s="15">
        <f>SUM(D7:D36)</f>
        <v>2880511.457692266</v>
      </c>
      <c r="E37" s="15">
        <f>SUM(E7:E36)</f>
        <v>1832724.431125999</v>
      </c>
      <c r="F37" s="14">
        <f>IF(AND(H37=0,N37=0),#REF!,IF(N37=0,$B$1,IF((H37/N37*100)&gt;500,$B$2,(H37/N37*100))))</f>
        <v>11.398059596980042</v>
      </c>
      <c r="G37" s="15">
        <f>SUM(G7:G36)</f>
        <v>100</v>
      </c>
      <c r="H37" s="15">
        <v>187018.61024877598</v>
      </c>
      <c r="I37" s="22">
        <f>IF(AND(N37=0,J37=0),#REF!,IF(N37=0,$B$1,IF((N37/J37*100)&gt;500,$B$2,(N37/J37*100))))</f>
        <v>109.77535353689063</v>
      </c>
      <c r="J37" s="15">
        <v>1494682.8708519628</v>
      </c>
      <c r="K37" s="24">
        <f>SUM(K7:K36)</f>
        <v>99.99999999999997</v>
      </c>
      <c r="L37" s="24">
        <v>1741404.1047336413</v>
      </c>
      <c r="M37" s="24">
        <f>SUM(M7:M36)</f>
        <v>99.99999999999999</v>
      </c>
      <c r="N37" s="24">
        <v>1640793.4057330885</v>
      </c>
      <c r="O37" s="63" t="s">
        <v>28</v>
      </c>
      <c r="P37" s="64"/>
      <c r="T37" s="43"/>
      <c r="U37" s="25"/>
    </row>
    <row r="38" spans="1:16" ht="96" customHeight="1">
      <c r="A38" s="46"/>
      <c r="B38" s="62" t="s">
        <v>44</v>
      </c>
      <c r="C38" s="62"/>
      <c r="D38" s="62"/>
      <c r="E38" s="62"/>
      <c r="F38" s="62"/>
      <c r="G38" s="62"/>
      <c r="H38" s="62"/>
      <c r="I38" s="62"/>
      <c r="J38" s="62"/>
      <c r="K38" s="62"/>
      <c r="L38" s="62"/>
      <c r="M38" s="62"/>
      <c r="N38" s="62"/>
      <c r="O38" s="62"/>
      <c r="P38" s="49" t="s">
        <v>41</v>
      </c>
    </row>
    <row r="41" ht="12.75">
      <c r="P41" s="45"/>
    </row>
    <row r="45" ht="12.75">
      <c r="P45" s="43"/>
    </row>
  </sheetData>
  <sheetProtection/>
  <mergeCells count="3">
    <mergeCell ref="B38:O38"/>
    <mergeCell ref="O37:P37"/>
    <mergeCell ref="B3:P4"/>
  </mergeCells>
  <printOptions horizontalCentered="1" verticalCentered="1"/>
  <pageMargins left="0" right="0" top="0" bottom="0" header="0" footer="0"/>
  <pageSetup horizontalDpi="300" verticalDpi="3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y.hosseini</cp:lastModifiedBy>
  <cp:lastPrinted>2011-01-15T07:44:48Z</cp:lastPrinted>
  <dcterms:created xsi:type="dcterms:W3CDTF">1996-10-14T23:33:28Z</dcterms:created>
  <dcterms:modified xsi:type="dcterms:W3CDTF">2011-01-15T07:45:06Z</dcterms:modified>
  <cp:category/>
  <cp:version/>
  <cp:contentType/>
  <cp:contentStatus/>
</cp:coreProperties>
</file>