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آمارهای اسفند1401\bop\اسفند 1401 نهایی\"/>
    </mc:Choice>
  </mc:AlternateContent>
  <xr:revisionPtr revIDLastSave="0" documentId="13_ncr:1_{06C1574D-1280-4E6B-871F-2171A7438515}" xr6:coauthVersionLast="47" xr6:coauthVersionMax="47" xr10:uidLastSave="{00000000-0000-0000-0000-000000000000}"/>
  <bookViews>
    <workbookView xWindow="-120" yWindow="-120" windowWidth="19440" windowHeight="15000" tabRatio="607" xr2:uid="{00000000-000D-0000-FFFF-FFFF00000000}"/>
  </bookViews>
  <sheets>
    <sheet name="ترازپرداختها" sheetId="20" r:id="rId1"/>
    <sheet name="ترازتجاری" sheetId="7" r:id="rId2"/>
    <sheet name="بدهي‌ها(دلار- یورو)" sheetId="18" r:id="rId3"/>
    <sheet name="نرخ دلار" sheetId="9" r:id="rId4"/>
    <sheet name="بدهی ها" sheetId="6" state="hidden" r:id="rId5"/>
  </sheets>
  <definedNames>
    <definedName name="éر9" localSheetId="0">#REF!</definedName>
    <definedName name="éر9">#REF!</definedName>
    <definedName name="_xlnm.Print_Area" localSheetId="4">'بدهی ها'!#REF!</definedName>
    <definedName name="_xlnm.Print_Area" localSheetId="2">'بدهي‌ها(دلار- یورو)'!#REF!</definedName>
    <definedName name="_xlnm.Print_Area" localSheetId="0">ترازپرداختها!$A$1:$H$20</definedName>
    <definedName name="_xlnm.Print_Area" localSheetId="1">ترازتجاری!$A$1:$H$19</definedName>
    <definedName name="_xlnm.Print_Area" localSheetId="3">'نرخ دلار'!$A$2:$C$4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20" l="1"/>
  <c r="A16" i="20"/>
  <c r="A14" i="20"/>
  <c r="A13" i="20"/>
  <c r="A12" i="20"/>
  <c r="A10" i="20"/>
  <c r="A9" i="20"/>
  <c r="A8" i="20"/>
  <c r="A7" i="20"/>
  <c r="A6" i="20"/>
  <c r="A5" i="20"/>
  <c r="E16" i="7" l="1"/>
  <c r="F17" i="7"/>
  <c r="G17" i="7"/>
  <c r="B17" i="7" l="1"/>
  <c r="C17" i="7"/>
  <c r="A16" i="7" l="1"/>
  <c r="A15" i="7" l="1"/>
  <c r="E15" i="7"/>
  <c r="E14" i="7" l="1"/>
  <c r="E5" i="7"/>
  <c r="A14" i="7" l="1"/>
  <c r="A17" i="7" l="1"/>
  <c r="E17" i="7"/>
  <c r="E13" i="7" l="1"/>
  <c r="A13" i="7"/>
  <c r="E12" i="7"/>
  <c r="A11" i="7"/>
  <c r="A12" i="7"/>
  <c r="E11" i="7" l="1"/>
  <c r="A10" i="7" l="1"/>
  <c r="E10" i="7"/>
  <c r="E9" i="7" l="1"/>
  <c r="A9" i="7"/>
  <c r="E8" i="7" l="1"/>
  <c r="A8" i="7" l="1"/>
  <c r="A11" i="18" l="1"/>
  <c r="A5" i="18"/>
  <c r="E7" i="7"/>
  <c r="A7" i="7"/>
  <c r="E6" i="7" l="1"/>
  <c r="A6" i="7"/>
  <c r="A5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<sst xmlns="http://schemas.openxmlformats.org/spreadsheetml/2006/main" count="533" uniqueCount="71">
  <si>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</si>
  <si>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</si>
  <si>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</si>
  <si>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</si>
  <si>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</si>
  <si>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</si>
  <si>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</si>
  <si>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</si>
  <si>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</si>
  <si>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</si>
  <si>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</si>
  <si>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</si>
  <si>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</si>
  <si>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</si>
  <si>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</si>
  <si>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</si>
  <si>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</si>
  <si>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</si>
  <si>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</si>
  <si>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</si>
  <si>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</si>
  <si>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</si>
  <si>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</si>
  <si>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</si>
  <si>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</si>
  <si>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</si>
  <si>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</si>
  <si>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</si>
  <si>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</si>
  <si>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</si>
  <si>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</si>
  <si>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</si>
  <si>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</si>
  <si>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</si>
  <si>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</si>
  <si>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</si>
  <si>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</si>
  <si>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</si>
  <si>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</si>
  <si>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</si>
  <si>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تیر</t>
  </si>
  <si>
    <t>شهریور</t>
  </si>
  <si>
    <t xml:space="preserve">بازار غیررسمی </t>
  </si>
  <si>
    <t>متوسط ماهانه نرخ فروش دلار در سامانه معاملات الکترونیکی ارز و بازار غیررسمی</t>
  </si>
  <si>
    <t xml:space="preserve">سامانه معاملات الکترونیکی ارز </t>
  </si>
  <si>
    <t>دی</t>
  </si>
  <si>
    <t>موازنه پرداخت‌ها</t>
  </si>
  <si>
    <t>درصد تغییر</t>
  </si>
  <si>
    <t>سال</t>
  </si>
  <si>
    <t>دو مقطع آخر</t>
  </si>
  <si>
    <t>□1401</t>
  </si>
  <si>
    <t>□1400</t>
  </si>
  <si>
    <t>□1399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</si>
  <si>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</si>
  <si>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</si>
  <si>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</si>
  <si>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</si>
  <si>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</si>
  <si>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</si>
  <si>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</si>
  <si>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</si>
  <si>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</si>
  <si>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</si>
  <si>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</si>
  <si>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</t>
  </si>
  <si>
    <t>-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</si>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</sst>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00"/>
    <numFmt numFmtId="173" formatCode="0.0000000"/>
    <numFmt numFmtId="174" formatCode="0.000000000"/>
    <numFmt numFmtId="175" formatCode="0.0"/>
    <numFmt numFmtId="176" formatCode="#,##0.0000000"/>
    <numFmt numFmtId="177" formatCode="#,##0.0"/>
    <numFmt numFmtId="178" formatCode="0_)"/>
    <numFmt numFmtId="179" formatCode="0.000"/>
    <numFmt numFmtId="180" formatCode="0.00000"/>
    <numFmt numFmtId="181" formatCode="0.0000"/>
  </numFmts>
  <fonts count="32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vertAlign val="superscript"/>
      <sz val="12"/>
      <name val="B Nazanin"/>
      <charset val="178"/>
    </font>
    <font>
      <sz val="7.5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9" fillId="0" borderId="0"/>
  </cellStyleXfs>
  <cellXfs count="148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1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173" fontId="19" fillId="5" borderId="0" xfId="0" applyNumberFormat="1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" fontId="19" fillId="5" borderId="0" xfId="0" applyNumberFormat="1" applyFont="1" applyFill="1" applyAlignment="1">
      <alignment vertical="center"/>
    </xf>
    <xf numFmtId="3" fontId="19" fillId="0" borderId="0" xfId="0" applyNumberFormat="1" applyFont="1" applyAlignment="1">
      <alignment horizontal="center" vertical="center"/>
    </xf>
    <xf numFmtId="175" fontId="19" fillId="0" borderId="0" xfId="0" applyNumberFormat="1" applyFont="1"/>
    <xf numFmtId="175" fontId="25" fillId="0" borderId="0" xfId="0" applyNumberFormat="1" applyFont="1"/>
    <xf numFmtId="175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0" fontId="24" fillId="10" borderId="4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left" vertical="center"/>
    </xf>
    <xf numFmtId="2" fontId="19" fillId="5" borderId="0" xfId="0" applyNumberFormat="1" applyFont="1" applyFill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" fontId="19" fillId="0" borderId="0" xfId="0" applyNumberFormat="1" applyFont="1"/>
    <xf numFmtId="1" fontId="20" fillId="0" borderId="9" xfId="23" applyNumberFormat="1" applyFont="1" applyFill="1" applyBorder="1" applyAlignment="1">
      <alignment horizontal="center" vertical="center"/>
    </xf>
    <xf numFmtId="0" fontId="20" fillId="11" borderId="6" xfId="23" applyFont="1" applyFill="1" applyBorder="1" applyAlignment="1">
      <alignment horizontal="center" vertical="center"/>
    </xf>
    <xf numFmtId="0" fontId="20" fillId="8" borderId="6" xfId="23" applyFont="1" applyFill="1" applyBorder="1" applyAlignment="1">
      <alignment horizontal="center" vertical="center"/>
    </xf>
    <xf numFmtId="1" fontId="27" fillId="0" borderId="0" xfId="0" applyNumberFormat="1" applyFont="1"/>
    <xf numFmtId="0" fontId="27" fillId="0" borderId="0" xfId="0" applyFont="1"/>
    <xf numFmtId="0" fontId="21" fillId="9" borderId="4" xfId="0" applyFont="1" applyFill="1" applyBorder="1" applyAlignment="1">
      <alignment horizontal="left"/>
    </xf>
    <xf numFmtId="0" fontId="8" fillId="9" borderId="4" xfId="0" applyFont="1" applyFill="1" applyBorder="1"/>
    <xf numFmtId="0" fontId="9" fillId="9" borderId="4" xfId="0" applyFont="1" applyFill="1" applyBorder="1"/>
    <xf numFmtId="0" fontId="28" fillId="9" borderId="4" xfId="0" applyFont="1" applyFill="1" applyBorder="1" applyAlignment="1">
      <alignment horizontal="right" vertical="center"/>
    </xf>
    <xf numFmtId="0" fontId="27" fillId="9" borderId="7" xfId="0" applyFont="1" applyFill="1" applyBorder="1" applyAlignment="1">
      <alignment horizontal="center"/>
    </xf>
    <xf numFmtId="0" fontId="27" fillId="9" borderId="6" xfId="0" applyFont="1" applyFill="1" applyBorder="1" applyAlignment="1">
      <alignment horizontal="center" readingOrder="2"/>
    </xf>
    <xf numFmtId="175" fontId="20" fillId="5" borderId="0" xfId="0" applyNumberFormat="1" applyFont="1" applyFill="1" applyAlignment="1">
      <alignment horizontal="center"/>
    </xf>
    <xf numFmtId="1" fontId="27" fillId="5" borderId="0" xfId="0" applyNumberFormat="1" applyFont="1" applyFill="1" applyAlignment="1">
      <alignment horizontal="center"/>
    </xf>
    <xf numFmtId="1" fontId="19" fillId="5" borderId="0" xfId="0" applyNumberFormat="1" applyFont="1" applyFill="1" applyAlignment="1">
      <alignment horizontal="center"/>
    </xf>
    <xf numFmtId="175" fontId="27" fillId="5" borderId="0" xfId="0" applyNumberFormat="1" applyFont="1" applyFill="1" applyAlignment="1">
      <alignment horizontal="center"/>
    </xf>
    <xf numFmtId="1" fontId="27" fillId="8" borderId="0" xfId="0" applyNumberFormat="1" applyFont="1" applyFill="1" applyAlignment="1">
      <alignment horizontal="center"/>
    </xf>
    <xf numFmtId="175" fontId="20" fillId="5" borderId="11" xfId="60" applyNumberFormat="1" applyFont="1" applyFill="1" applyBorder="1" applyAlignment="1">
      <alignment horizontal="center" vertical="center"/>
    </xf>
    <xf numFmtId="1" fontId="27" fillId="5" borderId="11" xfId="60" applyNumberFormat="1" applyFont="1" applyFill="1" applyBorder="1" applyAlignment="1">
      <alignment horizontal="center" vertical="center"/>
    </xf>
    <xf numFmtId="1" fontId="27" fillId="5" borderId="11" xfId="0" applyNumberFormat="1" applyFont="1" applyFill="1" applyBorder="1" applyAlignment="1">
      <alignment horizontal="center"/>
    </xf>
    <xf numFmtId="0" fontId="20" fillId="5" borderId="11" xfId="60" applyFont="1" applyFill="1" applyBorder="1" applyAlignment="1">
      <alignment readingOrder="2"/>
    </xf>
    <xf numFmtId="1" fontId="27" fillId="0" borderId="0" xfId="0" applyNumberFormat="1" applyFont="1" applyAlignment="1">
      <alignment horizontal="center" vertical="center"/>
    </xf>
    <xf numFmtId="172" fontId="27" fillId="0" borderId="0" xfId="0" applyNumberFormat="1" applyFont="1"/>
    <xf numFmtId="180" fontId="27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vertical="center" wrapText="1" readingOrder="2"/>
    </xf>
    <xf numFmtId="0" fontId="27" fillId="9" borderId="0" xfId="0" applyFont="1" applyFill="1"/>
    <xf numFmtId="178" fontId="20" fillId="9" borderId="7" xfId="60" applyNumberFormat="1" applyFont="1" applyFill="1" applyBorder="1" applyAlignment="1">
      <alignment horizontal="center" vertical="center"/>
    </xf>
    <xf numFmtId="0" fontId="27" fillId="9" borderId="0" xfId="0" applyFont="1" applyFill="1" applyAlignment="1">
      <alignment horizontal="center"/>
    </xf>
    <xf numFmtId="178" fontId="20" fillId="9" borderId="8" xfId="60" applyNumberFormat="1" applyFont="1" applyFill="1" applyBorder="1" applyAlignment="1">
      <alignment horizontal="center" vertical="center"/>
    </xf>
    <xf numFmtId="178" fontId="20" fillId="9" borderId="6" xfId="60" applyNumberFormat="1" applyFont="1" applyFill="1" applyBorder="1" applyAlignment="1">
      <alignment horizontal="center" vertical="center"/>
    </xf>
    <xf numFmtId="0" fontId="20" fillId="5" borderId="0" xfId="60" applyFont="1" applyFill="1" applyAlignment="1">
      <alignment readingOrder="2"/>
    </xf>
    <xf numFmtId="175" fontId="27" fillId="0" borderId="0" xfId="0" applyNumberFormat="1" applyFont="1" applyAlignment="1">
      <alignment horizontal="center" vertical="center"/>
    </xf>
    <xf numFmtId="179" fontId="27" fillId="0" borderId="0" xfId="0" applyNumberFormat="1" applyFont="1" applyAlignment="1">
      <alignment horizontal="center" vertical="center"/>
    </xf>
    <xf numFmtId="179" fontId="27" fillId="0" borderId="0" xfId="0" applyNumberFormat="1" applyFont="1"/>
    <xf numFmtId="0" fontId="27" fillId="5" borderId="0" xfId="60" applyFont="1" applyFill="1" applyAlignment="1">
      <alignment horizontal="right" indent="4"/>
    </xf>
    <xf numFmtId="181" fontId="27" fillId="0" borderId="0" xfId="0" applyNumberFormat="1" applyFont="1" applyAlignment="1">
      <alignment horizontal="center" vertical="center"/>
    </xf>
    <xf numFmtId="0" fontId="27" fillId="5" borderId="0" xfId="60" applyFont="1" applyFill="1" applyAlignment="1">
      <alignment horizontal="right" indent="5" readingOrder="2"/>
    </xf>
    <xf numFmtId="0" fontId="20" fillId="5" borderId="0" xfId="60" applyFont="1" applyFill="1" applyAlignment="1">
      <alignment horizontal="right" indent="9" readingOrder="2"/>
    </xf>
    <xf numFmtId="0" fontId="20" fillId="5" borderId="0" xfId="60" applyFont="1" applyFill="1" applyAlignment="1">
      <alignment horizontal="right" readingOrder="2"/>
    </xf>
    <xf numFmtId="0" fontId="20" fillId="5" borderId="4" xfId="60" applyFont="1" applyFill="1" applyBorder="1" applyAlignment="1">
      <alignment horizontal="right" readingOrder="2"/>
    </xf>
    <xf numFmtId="1" fontId="27" fillId="0" borderId="0" xfId="0" applyNumberFormat="1" applyFont="1" applyAlignment="1">
      <alignment horizontal="center"/>
    </xf>
    <xf numFmtId="175" fontId="27" fillId="0" borderId="0" xfId="0" applyNumberFormat="1" applyFont="1" applyAlignment="1">
      <alignment horizontal="center"/>
    </xf>
    <xf numFmtId="1" fontId="27" fillId="0" borderId="11" xfId="60" applyNumberFormat="1" applyFont="1" applyBorder="1" applyAlignment="1">
      <alignment horizontal="center" vertical="center"/>
    </xf>
    <xf numFmtId="175" fontId="24" fillId="5" borderId="0" xfId="0" applyNumberFormat="1" applyFont="1" applyFill="1" applyAlignment="1">
      <alignment horizontal="center"/>
    </xf>
    <xf numFmtId="175" fontId="27" fillId="5" borderId="11" xfId="60" applyNumberFormat="1" applyFont="1" applyFill="1" applyBorder="1" applyAlignment="1">
      <alignment horizontal="center" vertical="center"/>
    </xf>
    <xf numFmtId="178" fontId="20" fillId="9" borderId="5" xfId="6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31" fillId="5" borderId="0" xfId="60" applyFont="1" applyFill="1" applyAlignment="1">
      <alignment horizontal="right" vertical="center" readingOrder="2"/>
    </xf>
    <xf numFmtId="0" fontId="31" fillId="0" borderId="0" xfId="0" applyFont="1" applyAlignment="1">
      <alignment horizontal="right" vertical="center" readingOrder="2"/>
    </xf>
  </cellXfs>
  <cellStyles count="61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rmal_BOPIIP~1" xfId="60" xr:uid="{00000000-0005-0000-0000-000015000000}"/>
    <cellStyle name="Style 21" xfId="7" xr:uid="{00000000-0005-0000-0000-000016000000}"/>
    <cellStyle name="Style 22" xfId="8" xr:uid="{00000000-0005-0000-0000-000017000000}"/>
    <cellStyle name="Style 23" xfId="9" xr:uid="{00000000-0005-0000-0000-000018000000}"/>
    <cellStyle name="Style 23 2" xfId="30" xr:uid="{00000000-0005-0000-0000-000019000000}"/>
    <cellStyle name="Style 23_ترازپرداختها " xfId="49" xr:uid="{00000000-0005-0000-0000-00001A000000}"/>
    <cellStyle name="Style 24" xfId="10" xr:uid="{00000000-0005-0000-0000-00001B000000}"/>
    <cellStyle name="Style 24 2" xfId="31" xr:uid="{00000000-0005-0000-0000-00001C000000}"/>
    <cellStyle name="Style 24_ترازپرداختها " xfId="50" xr:uid="{00000000-0005-0000-0000-00001D000000}"/>
    <cellStyle name="Style 25" xfId="11" xr:uid="{00000000-0005-0000-0000-00001E000000}"/>
    <cellStyle name="Style 25 2" xfId="32" xr:uid="{00000000-0005-0000-0000-00001F000000}"/>
    <cellStyle name="Style 25_ترازپرداختها " xfId="51" xr:uid="{00000000-0005-0000-0000-000020000000}"/>
    <cellStyle name="Style 26" xfId="12" xr:uid="{00000000-0005-0000-0000-000021000000}"/>
    <cellStyle name="Style 26 2" xfId="33" xr:uid="{00000000-0005-0000-0000-000022000000}"/>
    <cellStyle name="Style 26_ترازپرداختها " xfId="52" xr:uid="{00000000-0005-0000-0000-000023000000}"/>
    <cellStyle name="Style 27" xfId="13" xr:uid="{00000000-0005-0000-0000-000024000000}"/>
    <cellStyle name="Style 27 2" xfId="34" xr:uid="{00000000-0005-0000-0000-000025000000}"/>
    <cellStyle name="Style 27_ترازپرداختها " xfId="53" xr:uid="{00000000-0005-0000-0000-000026000000}"/>
    <cellStyle name="Style 28" xfId="14" xr:uid="{00000000-0005-0000-0000-000027000000}"/>
    <cellStyle name="Style 28 2" xfId="35" xr:uid="{00000000-0005-0000-0000-000028000000}"/>
    <cellStyle name="Style 28_ترازپرداختها " xfId="54" xr:uid="{00000000-0005-0000-0000-000029000000}"/>
    <cellStyle name="Style 29" xfId="15" xr:uid="{00000000-0005-0000-0000-00002A000000}"/>
    <cellStyle name="Style 29 2" xfId="36" xr:uid="{00000000-0005-0000-0000-00002B000000}"/>
    <cellStyle name="Style 29_ترازپرداختها " xfId="55" xr:uid="{00000000-0005-0000-0000-00002C000000}"/>
    <cellStyle name="Style 30" xfId="16" xr:uid="{00000000-0005-0000-0000-00002D000000}"/>
    <cellStyle name="Style 30 2" xfId="37" xr:uid="{00000000-0005-0000-0000-00002E000000}"/>
    <cellStyle name="Style 30_ترازپرداختها " xfId="56" xr:uid="{00000000-0005-0000-0000-00002F000000}"/>
    <cellStyle name="Style 31" xfId="17" xr:uid="{00000000-0005-0000-0000-000030000000}"/>
    <cellStyle name="Style 31 2" xfId="38" xr:uid="{00000000-0005-0000-0000-000031000000}"/>
    <cellStyle name="Style 31_ترازپرداختها " xfId="57" xr:uid="{00000000-0005-0000-0000-000032000000}"/>
    <cellStyle name="Style 32" xfId="18" xr:uid="{00000000-0005-0000-0000-000033000000}"/>
    <cellStyle name="Style 32 2" xfId="39" xr:uid="{00000000-0005-0000-0000-000034000000}"/>
    <cellStyle name="Style 32_ترازپرداختها " xfId="58" xr:uid="{00000000-0005-0000-0000-000035000000}"/>
    <cellStyle name="Style 33" xfId="19" xr:uid="{00000000-0005-0000-0000-000036000000}"/>
    <cellStyle name="Style 33 2" xfId="40" xr:uid="{00000000-0005-0000-0000-000037000000}"/>
    <cellStyle name="Style 33_ترازپرداختها " xfId="59" xr:uid="{00000000-0005-0000-0000-000038000000}"/>
    <cellStyle name="Style 34" xfId="20" xr:uid="{00000000-0005-0000-0000-000039000000}"/>
    <cellStyle name="Style 35" xfId="21" xr:uid="{00000000-0005-0000-0000-00003A000000}"/>
    <cellStyle name="Style 36" xfId="22" xr:uid="{00000000-0005-0000-0000-00003B000000}"/>
    <cellStyle name="Total 2" xfId="25" xr:uid="{00000000-0005-0000-0000-00003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F7F3-6674-413C-982C-1C03E30789F8}">
  <sheetPr>
    <pageSetUpPr fitToPage="1"/>
  </sheetPr>
  <dimension ref="A1:P36"/>
  <sheetViews>
    <sheetView showGridLines="0" tabSelected="1" zoomScale="106" zoomScaleNormal="106" zoomScaleSheetLayoutView="100" workbookViewId="0">
      <selection activeCell="G23" sqref="G23"/>
    </sheetView>
  </sheetViews>
  <sheetFormatPr defaultColWidth="8.85546875" defaultRowHeight="18"/>
  <cols>
    <col min="1" max="1" width="16.42578125" style="98" customWidth="1"/>
    <col min="2" max="2" width="3.28515625" style="98" customWidth="1"/>
    <col min="3" max="3" width="8.28515625" style="98" customWidth="1"/>
    <col min="4" max="7" width="11.5703125" style="98" customWidth="1"/>
    <col min="8" max="8" width="46.85546875" style="98" customWidth="1"/>
    <col min="9" max="9" width="12.42578125" style="98" customWidth="1"/>
    <col min="10" max="10" width="12.28515625" style="98" bestFit="1" customWidth="1"/>
    <col min="11" max="11" width="12.5703125" style="98" customWidth="1"/>
    <col min="12" max="12" width="10.140625" style="98" customWidth="1"/>
    <col min="13" max="13" width="9" style="98" customWidth="1"/>
    <col min="14" max="14" width="9.5703125" style="98" bestFit="1" customWidth="1"/>
    <col min="15" max="16" width="9" style="98" bestFit="1" customWidth="1"/>
    <col min="17" max="16384" width="8.85546875" style="98"/>
  </cols>
  <sheetData>
    <row r="1" spans="1:16">
      <c r="A1" s="117"/>
      <c r="B1" s="117"/>
      <c r="C1" s="97"/>
      <c r="D1" s="117"/>
      <c r="E1" s="117"/>
      <c r="F1" s="117"/>
      <c r="G1" s="117"/>
      <c r="H1" s="117"/>
    </row>
    <row r="2" spans="1:16" ht="22.5" thickBot="1">
      <c r="A2" s="99">
        <v>1</v>
      </c>
      <c r="B2" s="99"/>
      <c r="C2" s="100"/>
      <c r="D2" s="101"/>
      <c r="E2" s="100"/>
      <c r="F2" s="101" t="s">
        <v>46</v>
      </c>
      <c r="G2" s="100"/>
      <c r="H2" s="102" t="s">
        <v>1</v>
      </c>
    </row>
    <row r="3" spans="1:16" ht="18.75">
      <c r="A3" s="103" t="s">
        <v>47</v>
      </c>
      <c r="B3" s="118"/>
      <c r="C3" s="138" t="s">
        <v>48</v>
      </c>
      <c r="D3" s="138"/>
      <c r="E3" s="138"/>
      <c r="F3" s="138"/>
      <c r="G3" s="138"/>
      <c r="H3" s="119"/>
    </row>
    <row r="4" spans="1:16" ht="18.75">
      <c r="A4" s="104" t="s">
        <v>49</v>
      </c>
      <c r="B4" s="120"/>
      <c r="C4" s="121" t="s">
        <v>50</v>
      </c>
      <c r="D4" s="121" t="s">
        <v>51</v>
      </c>
      <c r="E4" s="121" t="s">
        <v>52</v>
      </c>
      <c r="F4" s="121">
        <v>1398</v>
      </c>
      <c r="G4" s="121">
        <v>1397</v>
      </c>
      <c r="H4" s="122"/>
    </row>
    <row r="5" spans="1:16" ht="18.75">
      <c r="A5" s="108">
        <f>C5/D5*100-100</f>
        <v>27.470603395823773</v>
      </c>
      <c r="B5" s="105"/>
      <c r="C5" s="133">
        <v>14204.797540431589</v>
      </c>
      <c r="D5" s="106">
        <v>11143.586962024981</v>
      </c>
      <c r="E5" s="106">
        <v>-707.7022198450627</v>
      </c>
      <c r="F5" s="106">
        <v>-1651.871435670042</v>
      </c>
      <c r="G5" s="106">
        <v>26241.152740360943</v>
      </c>
      <c r="H5" s="123" t="s">
        <v>53</v>
      </c>
      <c r="I5" s="124"/>
      <c r="J5" s="125"/>
      <c r="K5" s="114"/>
      <c r="L5" s="126"/>
      <c r="M5" s="126"/>
      <c r="N5" s="126"/>
      <c r="O5" s="126"/>
      <c r="P5" s="126"/>
    </row>
    <row r="6" spans="1:16" ht="18.75">
      <c r="A6" s="108">
        <f t="shared" ref="A6:A14" si="0">C6/D6*100-100</f>
        <v>40.409882336083996</v>
      </c>
      <c r="B6" s="105"/>
      <c r="C6" s="133">
        <v>22246.787072065228</v>
      </c>
      <c r="D6" s="106">
        <v>15844.174713297951</v>
      </c>
      <c r="E6" s="106">
        <v>3235.8415428759035</v>
      </c>
      <c r="F6" s="106">
        <v>1884.9700909737439</v>
      </c>
      <c r="G6" s="106">
        <v>30803.664848750312</v>
      </c>
      <c r="H6" s="127" t="s">
        <v>54</v>
      </c>
      <c r="I6" s="128"/>
      <c r="J6" s="125"/>
      <c r="K6" s="114"/>
      <c r="L6" s="126"/>
      <c r="M6" s="126"/>
      <c r="N6" s="126"/>
      <c r="O6" s="126"/>
      <c r="P6" s="126"/>
    </row>
    <row r="7" spans="1:16" ht="18.75">
      <c r="A7" s="108">
        <f t="shared" si="0"/>
        <v>22.884239957498693</v>
      </c>
      <c r="B7" s="105"/>
      <c r="C7" s="133">
        <v>97656.26286800747</v>
      </c>
      <c r="D7" s="106">
        <v>79470.128066693753</v>
      </c>
      <c r="E7" s="106">
        <v>49848.210429239567</v>
      </c>
      <c r="F7" s="106">
        <v>59975.179929818063</v>
      </c>
      <c r="G7" s="106">
        <v>92650.9885239219</v>
      </c>
      <c r="H7" s="129" t="s">
        <v>55</v>
      </c>
      <c r="I7" s="128"/>
      <c r="J7" s="125"/>
      <c r="K7" s="114"/>
      <c r="L7" s="126"/>
      <c r="M7" s="126"/>
      <c r="N7" s="126"/>
      <c r="O7" s="126"/>
      <c r="P7" s="126"/>
    </row>
    <row r="8" spans="1:16" ht="22.5">
      <c r="A8" s="108">
        <f t="shared" si="0"/>
        <v>43.095116526691243</v>
      </c>
      <c r="B8" s="105"/>
      <c r="C8" s="133">
        <v>55410.009979164795</v>
      </c>
      <c r="D8" s="106">
        <v>38722.502433428104</v>
      </c>
      <c r="E8" s="106">
        <v>21042.781336643126</v>
      </c>
      <c r="F8" s="106">
        <v>26049.320407610569</v>
      </c>
      <c r="G8" s="106">
        <v>56998.713330833685</v>
      </c>
      <c r="H8" s="130" t="s">
        <v>56</v>
      </c>
      <c r="I8" s="128"/>
      <c r="J8" s="125"/>
      <c r="K8" s="114"/>
      <c r="L8" s="126"/>
      <c r="M8" s="126"/>
      <c r="N8" s="126"/>
      <c r="O8" s="126"/>
      <c r="P8" s="126"/>
    </row>
    <row r="9" spans="1:16" ht="18.75">
      <c r="A9" s="108">
        <f t="shared" si="0"/>
        <v>3.6778271918586967</v>
      </c>
      <c r="B9" s="105"/>
      <c r="C9" s="133">
        <v>42246.252888842668</v>
      </c>
      <c r="D9" s="106">
        <v>40747.625633265641</v>
      </c>
      <c r="E9" s="106">
        <v>28805.429092596438</v>
      </c>
      <c r="F9" s="106">
        <v>33925.859522207495</v>
      </c>
      <c r="G9" s="107">
        <v>35652.275193088215</v>
      </c>
      <c r="H9" s="130" t="s">
        <v>57</v>
      </c>
      <c r="I9" s="128"/>
      <c r="J9" s="125"/>
      <c r="K9" s="114"/>
      <c r="L9" s="126"/>
      <c r="M9" s="126"/>
      <c r="N9" s="126"/>
      <c r="O9" s="126"/>
      <c r="P9" s="126"/>
    </row>
    <row r="10" spans="1:16" ht="18.75">
      <c r="A10" s="108">
        <f t="shared" si="0"/>
        <v>18.519993527008637</v>
      </c>
      <c r="B10" s="105"/>
      <c r="C10" s="133">
        <v>75409.475795942242</v>
      </c>
      <c r="D10" s="106">
        <v>63625.953353395802</v>
      </c>
      <c r="E10" s="106">
        <v>46612.368886363663</v>
      </c>
      <c r="F10" s="106">
        <v>58090.209838844319</v>
      </c>
      <c r="G10" s="106">
        <v>61847.323675171589</v>
      </c>
      <c r="H10" s="129" t="s">
        <v>58</v>
      </c>
      <c r="I10" s="128"/>
      <c r="J10" s="125"/>
      <c r="K10" s="114"/>
      <c r="L10" s="126"/>
      <c r="M10" s="126"/>
      <c r="N10" s="126"/>
      <c r="O10" s="126"/>
      <c r="P10" s="126"/>
    </row>
    <row r="11" spans="1:16" ht="21">
      <c r="A11" s="108" t="s">
        <v>70</v>
      </c>
      <c r="B11" s="105"/>
      <c r="C11" s="134">
        <v>227.88958534254181</v>
      </c>
      <c r="D11" s="108">
        <v>0.17453299999999999</v>
      </c>
      <c r="E11" s="108">
        <v>7.2211999999999998E-2</v>
      </c>
      <c r="F11" s="106">
        <v>110.72545032651676</v>
      </c>
      <c r="G11" s="106">
        <v>1435.265568</v>
      </c>
      <c r="H11" s="130" t="s">
        <v>59</v>
      </c>
      <c r="I11" s="128"/>
      <c r="J11" s="125"/>
      <c r="K11" s="114"/>
      <c r="L11" s="126"/>
      <c r="M11" s="126"/>
      <c r="N11" s="126"/>
      <c r="O11" s="126"/>
      <c r="P11" s="126"/>
    </row>
    <row r="12" spans="1:16" ht="18.75">
      <c r="A12" s="108">
        <f t="shared" si="0"/>
        <v>18.162146860039059</v>
      </c>
      <c r="B12" s="105"/>
      <c r="C12" s="133">
        <v>75181.586210599708</v>
      </c>
      <c r="D12" s="106">
        <v>63625.778820395804</v>
      </c>
      <c r="E12" s="106">
        <v>46612.296674363664</v>
      </c>
      <c r="F12" s="106">
        <v>57979.484388517805</v>
      </c>
      <c r="G12" s="106">
        <v>60412.058107171586</v>
      </c>
      <c r="H12" s="130" t="s">
        <v>60</v>
      </c>
      <c r="I12" s="128"/>
      <c r="J12" s="125"/>
      <c r="K12" s="114"/>
      <c r="L12" s="126"/>
      <c r="M12" s="126"/>
      <c r="N12" s="126"/>
      <c r="O12" s="126"/>
      <c r="P12" s="126"/>
    </row>
    <row r="13" spans="1:16" ht="18.75">
      <c r="A13" s="108">
        <f t="shared" si="0"/>
        <v>24.84940238414535</v>
      </c>
      <c r="B13" s="105"/>
      <c r="C13" s="133">
        <v>-6691.1628229594498</v>
      </c>
      <c r="D13" s="106">
        <v>-5359.3871457803325</v>
      </c>
      <c r="E13" s="106">
        <v>-3998.7326333996716</v>
      </c>
      <c r="F13" s="106">
        <v>-4504.1256253266984</v>
      </c>
      <c r="G13" s="106">
        <v>-6278.0469601929799</v>
      </c>
      <c r="H13" s="127" t="s">
        <v>61</v>
      </c>
      <c r="I13" s="128"/>
      <c r="J13" s="125"/>
      <c r="K13" s="114"/>
      <c r="L13" s="126"/>
      <c r="M13" s="126"/>
      <c r="N13" s="126"/>
      <c r="O13" s="126"/>
      <c r="P13" s="126"/>
    </row>
    <row r="14" spans="1:16" ht="18.75">
      <c r="A14" s="108">
        <f t="shared" si="0"/>
        <v>112.92402164965912</v>
      </c>
      <c r="B14" s="105"/>
      <c r="C14" s="133">
        <v>-1053.2425221709818</v>
      </c>
      <c r="D14" s="106">
        <v>-494.65650423603483</v>
      </c>
      <c r="E14" s="106">
        <v>-599.32498847739362</v>
      </c>
      <c r="F14" s="106">
        <v>14.337121875918911</v>
      </c>
      <c r="G14" s="106">
        <v>874.76256392852702</v>
      </c>
      <c r="H14" s="127" t="s">
        <v>62</v>
      </c>
      <c r="I14" s="116"/>
      <c r="J14" s="125"/>
      <c r="K14" s="114"/>
      <c r="L14" s="126"/>
      <c r="M14" s="126"/>
      <c r="N14" s="126"/>
      <c r="O14" s="126"/>
      <c r="P14" s="126"/>
    </row>
    <row r="15" spans="1:16" ht="19.5">
      <c r="A15" s="136" t="s">
        <v>65</v>
      </c>
      <c r="B15" s="105"/>
      <c r="C15" s="133">
        <v>-297.58418650320743</v>
      </c>
      <c r="D15" s="106">
        <v>1153.4558987491632</v>
      </c>
      <c r="E15" s="106">
        <v>654.51385915609899</v>
      </c>
      <c r="F15" s="106">
        <v>952.94697680699346</v>
      </c>
      <c r="G15" s="106">
        <v>840.77228787508693</v>
      </c>
      <c r="H15" s="127" t="s">
        <v>63</v>
      </c>
      <c r="I15" s="116"/>
      <c r="J15" s="125"/>
      <c r="K15" s="114"/>
      <c r="L15" s="126"/>
      <c r="M15" s="126"/>
      <c r="N15" s="126"/>
      <c r="O15" s="126"/>
      <c r="P15" s="126"/>
    </row>
    <row r="16" spans="1:16" ht="18.75">
      <c r="A16" s="108">
        <f>C16/D16*100-100</f>
        <v>61.450844591356912</v>
      </c>
      <c r="B16" s="105"/>
      <c r="C16" s="133">
        <v>-15068.663126696118</v>
      </c>
      <c r="D16" s="106">
        <v>-9333.2823156397426</v>
      </c>
      <c r="E16" s="106">
        <v>-6317.93468198762</v>
      </c>
      <c r="F16" s="109">
        <v>-365.19874841959859</v>
      </c>
      <c r="G16" s="106">
        <v>-9934.6787199176142</v>
      </c>
      <c r="H16" s="131" t="s">
        <v>64</v>
      </c>
      <c r="I16" s="124"/>
      <c r="J16" s="125"/>
      <c r="K16" s="114"/>
      <c r="L16" s="126"/>
      <c r="M16" s="126"/>
      <c r="N16" s="126"/>
      <c r="O16" s="126"/>
      <c r="P16" s="126"/>
    </row>
    <row r="17" spans="1:16" ht="20.25" thickBot="1">
      <c r="A17" s="136" t="s">
        <v>65</v>
      </c>
      <c r="B17" s="105"/>
      <c r="C17" s="133">
        <v>4897.1198094747506</v>
      </c>
      <c r="D17" s="106">
        <v>-914.93673099412263</v>
      </c>
      <c r="E17" s="106">
        <v>4385.1052956831309</v>
      </c>
      <c r="F17" s="106">
        <v>2688.724471976222</v>
      </c>
      <c r="G17" s="106">
        <v>-6426.5656777985205</v>
      </c>
      <c r="H17" s="132" t="s">
        <v>66</v>
      </c>
      <c r="I17" s="128"/>
      <c r="J17" s="125"/>
      <c r="K17" s="114"/>
      <c r="L17" s="126"/>
      <c r="M17" s="126"/>
      <c r="N17" s="126"/>
      <c r="O17" s="126"/>
      <c r="P17" s="126"/>
    </row>
    <row r="18" spans="1:16" ht="19.5" thickBot="1">
      <c r="A18" s="137">
        <f>C18/D18*100-100</f>
        <v>350.45265139826034</v>
      </c>
      <c r="B18" s="110"/>
      <c r="C18" s="135">
        <v>4033.2085146486165</v>
      </c>
      <c r="D18" s="111">
        <v>895.36791539111653</v>
      </c>
      <c r="E18" s="111">
        <v>-2640.5316061495487</v>
      </c>
      <c r="F18" s="111">
        <v>671.17277921987488</v>
      </c>
      <c r="G18" s="112">
        <v>9879.908342644816</v>
      </c>
      <c r="H18" s="113" t="s">
        <v>67</v>
      </c>
      <c r="I18" s="128"/>
      <c r="J18" s="125"/>
      <c r="K18" s="114"/>
      <c r="L18" s="126"/>
      <c r="M18" s="126"/>
      <c r="N18" s="126"/>
      <c r="O18" s="126"/>
      <c r="P18" s="126"/>
    </row>
    <row r="19" spans="1:16" ht="14.25" customHeight="1">
      <c r="A19" s="146" t="s">
        <v>68</v>
      </c>
      <c r="B19" s="146"/>
      <c r="C19" s="146"/>
      <c r="D19" s="146"/>
      <c r="E19" s="146"/>
      <c r="F19" s="146"/>
      <c r="G19" s="146"/>
      <c r="H19" s="147"/>
    </row>
    <row r="20" spans="1:16" ht="10.5" customHeight="1">
      <c r="A20" s="139" t="s">
        <v>69</v>
      </c>
      <c r="B20" s="139"/>
      <c r="C20" s="139"/>
      <c r="D20" s="139"/>
      <c r="E20" s="139"/>
      <c r="F20" s="139"/>
      <c r="G20" s="139"/>
      <c r="H20" s="139"/>
    </row>
    <row r="22" spans="1:16">
      <c r="C22" s="97"/>
      <c r="D22" s="114"/>
      <c r="E22" s="115"/>
      <c r="F22" s="115"/>
      <c r="G22" s="115"/>
    </row>
    <row r="23" spans="1:16">
      <c r="D23" s="115"/>
      <c r="E23" s="115"/>
      <c r="F23" s="115"/>
      <c r="G23" s="115"/>
    </row>
    <row r="24" spans="1:16">
      <c r="D24" s="115"/>
      <c r="E24" s="115"/>
      <c r="F24" s="115"/>
      <c r="G24" s="115"/>
    </row>
    <row r="25" spans="1:16">
      <c r="D25" s="115"/>
      <c r="E25" s="115"/>
      <c r="F25" s="115"/>
      <c r="G25" s="115"/>
    </row>
    <row r="26" spans="1:16">
      <c r="D26" s="115"/>
      <c r="E26" s="115"/>
      <c r="F26" s="115"/>
      <c r="G26" s="115"/>
    </row>
    <row r="27" spans="1:16">
      <c r="D27" s="115"/>
      <c r="E27" s="115"/>
      <c r="F27" s="115"/>
      <c r="G27" s="115"/>
    </row>
    <row r="28" spans="1:16">
      <c r="D28" s="115"/>
      <c r="E28" s="115"/>
      <c r="F28" s="115"/>
      <c r="G28" s="115"/>
    </row>
    <row r="29" spans="1:16">
      <c r="D29" s="115"/>
      <c r="E29" s="115"/>
      <c r="F29" s="115"/>
      <c r="G29" s="115"/>
    </row>
    <row r="30" spans="1:16">
      <c r="D30" s="115"/>
      <c r="E30" s="115"/>
      <c r="F30" s="115"/>
      <c r="G30" s="115"/>
    </row>
    <row r="31" spans="1:16">
      <c r="D31" s="115"/>
      <c r="E31" s="115"/>
      <c r="F31" s="115"/>
      <c r="G31" s="115"/>
    </row>
    <row r="32" spans="1:16">
      <c r="D32" s="115"/>
      <c r="E32" s="115"/>
      <c r="F32" s="115"/>
      <c r="G32" s="115"/>
    </row>
    <row r="33" spans="4:7">
      <c r="D33" s="115"/>
      <c r="E33" s="115"/>
      <c r="F33" s="115"/>
      <c r="G33" s="115"/>
    </row>
    <row r="34" spans="4:7">
      <c r="D34" s="115"/>
      <c r="E34" s="115"/>
      <c r="F34" s="115"/>
      <c r="G34" s="115"/>
    </row>
    <row r="35" spans="4:7">
      <c r="D35" s="115"/>
      <c r="E35" s="115"/>
      <c r="F35" s="115"/>
      <c r="G35" s="115"/>
    </row>
    <row r="36" spans="4:7">
      <c r="D36" s="116"/>
      <c r="E36" s="116"/>
      <c r="F36" s="116"/>
      <c r="G36" s="116"/>
    </row>
  </sheetData>
  <mergeCells count="3">
    <mergeCell ref="C3:G3"/>
    <mergeCell ref="A19:H19"/>
    <mergeCell ref="A20:H20"/>
  </mergeCells>
  <printOptions horizontalCentered="1"/>
  <pageMargins left="0.35433070866141703" right="0.23622047244094499" top="1.6535433070866099" bottom="0.82677165354330695" header="1.69291338582677" footer="0.8267716535433069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2:N28"/>
  <sheetViews>
    <sheetView zoomScaleNormal="100" zoomScaleSheetLayoutView="100" workbookViewId="0">
      <selection activeCell="A17" sqref="A17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4.710937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12.140625" style="44" bestFit="1" customWidth="1"/>
    <col min="10" max="10" width="11.140625" style="44" bestFit="1" customWidth="1"/>
    <col min="11" max="11" width="15.28515625" style="44" bestFit="1" customWidth="1"/>
    <col min="12" max="12" width="10.5703125" style="44" bestFit="1" customWidth="1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14" ht="22.5" thickBot="1">
      <c r="A2" s="66">
        <v>2</v>
      </c>
      <c r="B2" s="67"/>
      <c r="C2" s="67"/>
      <c r="D2" s="68"/>
      <c r="E2" s="69" t="s">
        <v>36</v>
      </c>
      <c r="F2" s="67"/>
      <c r="G2" s="67"/>
      <c r="H2" s="67"/>
    </row>
    <row r="3" spans="1:14" ht="18.75">
      <c r="A3" s="140" t="s">
        <v>26</v>
      </c>
      <c r="B3" s="140"/>
      <c r="C3" s="140"/>
      <c r="D3" s="62"/>
      <c r="E3" s="140" t="s">
        <v>0</v>
      </c>
      <c r="F3" s="140"/>
      <c r="G3" s="140"/>
      <c r="H3" s="141" t="s">
        <v>39</v>
      </c>
    </row>
    <row r="4" spans="1:14" ht="18.75">
      <c r="A4" s="46" t="s">
        <v>3</v>
      </c>
      <c r="B4" s="46" t="s">
        <v>37</v>
      </c>
      <c r="C4" s="46" t="s">
        <v>12</v>
      </c>
      <c r="D4" s="73"/>
      <c r="E4" s="46" t="s">
        <v>3</v>
      </c>
      <c r="F4" s="46" t="s">
        <v>37</v>
      </c>
      <c r="G4" s="46" t="s">
        <v>12</v>
      </c>
      <c r="H4" s="142"/>
    </row>
    <row r="5" spans="1:14" ht="18.75">
      <c r="A5" s="47">
        <f t="shared" ref="A5:A16" si="0">C5/B5*1000</f>
        <v>504.99272260989125</v>
      </c>
      <c r="B5" s="58">
        <v>7324.2837339999996</v>
      </c>
      <c r="C5" s="58">
        <v>3698.7099840000001</v>
      </c>
      <c r="D5" s="57"/>
      <c r="E5" s="61">
        <f>G5/F5*1000</f>
        <v>1254.0076042024998</v>
      </c>
      <c r="F5" s="59">
        <v>2251.7653014967832</v>
      </c>
      <c r="G5" s="58">
        <v>2823.730810956301</v>
      </c>
      <c r="H5" s="60" t="s">
        <v>2</v>
      </c>
      <c r="J5" s="79"/>
      <c r="K5" s="79"/>
      <c r="L5" s="79"/>
      <c r="M5" s="79"/>
      <c r="N5" s="87"/>
    </row>
    <row r="6" spans="1:14" ht="18.75">
      <c r="A6" s="47">
        <f t="shared" si="0"/>
        <v>497.17412368343565</v>
      </c>
      <c r="B6" s="48">
        <v>9689.2791589999979</v>
      </c>
      <c r="C6" s="48">
        <v>4817.2588750000004</v>
      </c>
      <c r="D6" s="47"/>
      <c r="E6" s="61">
        <f t="shared" ref="E6:E13" si="1">G6/F6*1000</f>
        <v>1805.9808310602866</v>
      </c>
      <c r="F6" s="61">
        <v>2929.8069061679266</v>
      </c>
      <c r="G6" s="49">
        <v>5291.1751112473194</v>
      </c>
      <c r="H6" s="50" t="s">
        <v>4</v>
      </c>
      <c r="J6" s="79"/>
      <c r="K6" s="79"/>
      <c r="L6" s="79"/>
      <c r="M6" s="79"/>
      <c r="N6" s="87"/>
    </row>
    <row r="7" spans="1:14" ht="18.75">
      <c r="A7" s="47">
        <f t="shared" si="0"/>
        <v>427.44107686310826</v>
      </c>
      <c r="B7" s="48">
        <v>10650.901634000002</v>
      </c>
      <c r="C7" s="48">
        <v>4552.6328640000002</v>
      </c>
      <c r="D7" s="47"/>
      <c r="E7" s="61">
        <f t="shared" si="1"/>
        <v>1519.0718888302013</v>
      </c>
      <c r="F7" s="61">
        <v>2673.5949217752609</v>
      </c>
      <c r="G7" s="49">
        <v>4061.3828877879796</v>
      </c>
      <c r="H7" s="50" t="s">
        <v>5</v>
      </c>
      <c r="J7" s="79"/>
      <c r="K7" s="79"/>
      <c r="L7" s="79"/>
      <c r="M7" s="79"/>
      <c r="N7" s="87"/>
    </row>
    <row r="8" spans="1:14" ht="18.75">
      <c r="A8" s="47">
        <f t="shared" si="0"/>
        <v>521.98097344168707</v>
      </c>
      <c r="B8" s="48">
        <v>7991.1794610000034</v>
      </c>
      <c r="C8" s="48">
        <v>4171.2436339999977</v>
      </c>
      <c r="D8" s="47"/>
      <c r="E8" s="61">
        <f t="shared" si="1"/>
        <v>1532.9750720556669</v>
      </c>
      <c r="F8" s="61">
        <v>3303.4906707304467</v>
      </c>
      <c r="G8" s="49">
        <v>5064.1688489982298</v>
      </c>
      <c r="H8" s="50" t="s">
        <v>40</v>
      </c>
      <c r="J8" s="79"/>
      <c r="K8" s="79"/>
      <c r="L8" s="79"/>
      <c r="M8" s="79"/>
      <c r="N8" s="87"/>
    </row>
    <row r="9" spans="1:14" ht="18.75">
      <c r="A9" s="47">
        <f t="shared" si="0"/>
        <v>437.62529517179945</v>
      </c>
      <c r="B9" s="48">
        <v>8419.6330939999971</v>
      </c>
      <c r="C9" s="48">
        <v>3684.6444179999999</v>
      </c>
      <c r="D9" s="47"/>
      <c r="E9" s="61">
        <f t="shared" si="1"/>
        <v>1522.3050285886934</v>
      </c>
      <c r="F9" s="61">
        <v>2906.3606968970016</v>
      </c>
      <c r="G9" s="49">
        <v>4424.3675037788453</v>
      </c>
      <c r="H9" s="50" t="s">
        <v>7</v>
      </c>
      <c r="J9" s="79"/>
      <c r="K9" s="79"/>
      <c r="L9" s="79"/>
      <c r="M9" s="79"/>
      <c r="N9" s="87"/>
    </row>
    <row r="10" spans="1:14" ht="18.75">
      <c r="A10" s="47">
        <f t="shared" si="0"/>
        <v>431.53679975239197</v>
      </c>
      <c r="B10" s="48">
        <v>7707.990681000003</v>
      </c>
      <c r="C10" s="48">
        <v>3326.2816310000017</v>
      </c>
      <c r="D10" s="47"/>
      <c r="E10" s="61">
        <f t="shared" si="1"/>
        <v>1935.9758555612307</v>
      </c>
      <c r="F10" s="61">
        <v>2255.2593817591987</v>
      </c>
      <c r="G10" s="49">
        <v>4366.127711113757</v>
      </c>
      <c r="H10" s="50" t="s">
        <v>41</v>
      </c>
      <c r="J10" s="79"/>
      <c r="K10" s="79"/>
      <c r="L10" s="79"/>
      <c r="M10" s="79"/>
      <c r="N10" s="87"/>
    </row>
    <row r="11" spans="1:14" ht="18.75">
      <c r="A11" s="47">
        <f>C11/B11*1000</f>
        <v>437.40605383377664</v>
      </c>
      <c r="B11" s="48">
        <v>9499.7283909999969</v>
      </c>
      <c r="C11" s="48">
        <v>4155.2387080000008</v>
      </c>
      <c r="D11" s="47"/>
      <c r="E11" s="61">
        <f t="shared" si="1"/>
        <v>1662.1405227816933</v>
      </c>
      <c r="F11" s="61">
        <v>3427.0482791155482</v>
      </c>
      <c r="G11" s="49">
        <v>5696.2358182472199</v>
      </c>
      <c r="H11" s="50" t="s">
        <v>14</v>
      </c>
      <c r="J11" s="79"/>
      <c r="K11" s="79"/>
      <c r="L11" s="79"/>
      <c r="M11" s="79"/>
      <c r="N11" s="87"/>
    </row>
    <row r="12" spans="1:14" ht="18.75">
      <c r="A12" s="47">
        <f t="shared" si="0"/>
        <v>434.44154128127292</v>
      </c>
      <c r="B12" s="48">
        <v>9119.3500149999963</v>
      </c>
      <c r="C12" s="48">
        <v>3961.824475999998</v>
      </c>
      <c r="D12" s="47"/>
      <c r="E12" s="61">
        <f t="shared" si="1"/>
        <v>1473.1984582342475</v>
      </c>
      <c r="F12" s="61">
        <v>3657.6097282661503</v>
      </c>
      <c r="G12" s="49">
        <v>5388.3850125042773</v>
      </c>
      <c r="H12" s="50" t="s">
        <v>20</v>
      </c>
      <c r="K12" s="79"/>
      <c r="L12" s="79"/>
      <c r="M12" s="79"/>
      <c r="N12" s="87"/>
    </row>
    <row r="13" spans="1:14" ht="18.75">
      <c r="A13" s="47">
        <f t="shared" si="0"/>
        <v>405.93344580100813</v>
      </c>
      <c r="B13" s="48">
        <v>9538.9447040000086</v>
      </c>
      <c r="C13" s="48">
        <v>3872.1766930000013</v>
      </c>
      <c r="D13" s="47"/>
      <c r="E13" s="61">
        <f t="shared" si="1"/>
        <v>1594.835685851443</v>
      </c>
      <c r="F13" s="61">
        <v>3444.4445459237832</v>
      </c>
      <c r="G13" s="49">
        <v>5493.3230797756187</v>
      </c>
      <c r="H13" s="50" t="s">
        <v>21</v>
      </c>
      <c r="K13" s="79"/>
      <c r="L13" s="79"/>
      <c r="M13" s="79"/>
      <c r="N13" s="87"/>
    </row>
    <row r="14" spans="1:14" ht="18.75">
      <c r="A14" s="47">
        <f t="shared" si="0"/>
        <v>393.81326121538046</v>
      </c>
      <c r="B14" s="48">
        <v>23053.91518299999</v>
      </c>
      <c r="C14" s="48">
        <v>9078.9375220000002</v>
      </c>
      <c r="D14" s="47"/>
      <c r="E14" s="61">
        <f>G14/F14*1000</f>
        <v>1463.9378852715774</v>
      </c>
      <c r="F14" s="49">
        <v>4013.9500095715557</v>
      </c>
      <c r="G14" s="49">
        <v>5876.1734885980113</v>
      </c>
      <c r="H14" s="50" t="s">
        <v>45</v>
      </c>
      <c r="K14" s="79"/>
      <c r="L14" s="79"/>
      <c r="M14" s="79"/>
      <c r="N14" s="87"/>
    </row>
    <row r="15" spans="1:14" ht="18.75">
      <c r="A15" s="47">
        <f t="shared" si="0"/>
        <v>422.66825096687535</v>
      </c>
      <c r="B15" s="48">
        <v>8349.9208420000068</v>
      </c>
      <c r="C15" s="48">
        <v>3529.2464380000019</v>
      </c>
      <c r="D15" s="47"/>
      <c r="E15" s="61">
        <f>G15/F15*1000</f>
        <v>1893.5185441775541</v>
      </c>
      <c r="F15" s="49">
        <v>2741.1351495016497</v>
      </c>
      <c r="G15" s="49">
        <v>5190.3902376782862</v>
      </c>
      <c r="H15" s="50" t="s">
        <v>22</v>
      </c>
      <c r="K15" s="79"/>
      <c r="L15" s="79"/>
      <c r="M15" s="79"/>
      <c r="N15" s="87"/>
    </row>
    <row r="16" spans="1:14" ht="18.75">
      <c r="A16" s="47">
        <f t="shared" si="0"/>
        <v>403.09555931441503</v>
      </c>
      <c r="B16" s="48">
        <v>10710.461028999998</v>
      </c>
      <c r="C16" s="48">
        <v>4317.3392789999998</v>
      </c>
      <c r="D16" s="47"/>
      <c r="E16" s="61">
        <f>G16/F16*1000</f>
        <v>1672.601312017825</v>
      </c>
      <c r="F16" s="49">
        <v>3575.1782625093329</v>
      </c>
      <c r="G16" s="49">
        <v>5979.8478525707178</v>
      </c>
      <c r="H16" s="50" t="s">
        <v>24</v>
      </c>
      <c r="K16" s="79"/>
      <c r="L16" s="79"/>
      <c r="M16" s="79"/>
      <c r="N16" s="87"/>
    </row>
    <row r="17" spans="1:14" ht="19.5" thickBot="1">
      <c r="A17" s="35">
        <f>C17/B17*1000</f>
        <v>435.58460063129331</v>
      </c>
      <c r="B17" s="35">
        <f>SUM(B5:B16)</f>
        <v>122055.587927</v>
      </c>
      <c r="C17" s="35">
        <f>SUM(C5:C16)</f>
        <v>53165.534522000002</v>
      </c>
      <c r="D17" s="51"/>
      <c r="E17" s="35">
        <f>G17/F17*1000</f>
        <v>1604.5153255898219</v>
      </c>
      <c r="F17" s="35">
        <f>SUM(F5:F16)</f>
        <v>37179.643853714639</v>
      </c>
      <c r="G17" s="35">
        <f>SUM(G5:G16)</f>
        <v>59655.308363256561</v>
      </c>
      <c r="H17" s="52" t="s">
        <v>15</v>
      </c>
    </row>
    <row r="18" spans="1:14" ht="18.75">
      <c r="A18" s="53"/>
      <c r="B18" s="54"/>
      <c r="C18" s="55"/>
      <c r="D18" s="54"/>
      <c r="E18" s="54"/>
      <c r="F18" s="54"/>
      <c r="G18" s="54"/>
      <c r="H18" s="56" t="s">
        <v>38</v>
      </c>
      <c r="L18" s="88"/>
      <c r="M18" s="88"/>
      <c r="N18" s="88"/>
    </row>
    <row r="19" spans="1:14" ht="15.75">
      <c r="B19" s="80"/>
      <c r="C19" s="80"/>
      <c r="H19" s="56" t="s">
        <v>34</v>
      </c>
      <c r="L19" s="88"/>
      <c r="M19" s="88"/>
      <c r="N19" s="88"/>
    </row>
    <row r="20" spans="1:14">
      <c r="A20" s="75"/>
      <c r="B20" s="75"/>
      <c r="C20" s="75"/>
      <c r="E20" s="75"/>
      <c r="F20" s="75"/>
      <c r="G20" s="75"/>
      <c r="L20" s="88"/>
      <c r="M20" s="88"/>
      <c r="N20" s="88"/>
    </row>
    <row r="21" spans="1:14">
      <c r="A21" s="75"/>
      <c r="B21" s="75"/>
      <c r="C21" s="75"/>
      <c r="E21" s="86"/>
      <c r="F21" s="75"/>
      <c r="G21" s="75"/>
      <c r="L21" s="88"/>
      <c r="M21" s="88"/>
      <c r="N21" s="88"/>
    </row>
    <row r="22" spans="1:14">
      <c r="A22" s="86"/>
      <c r="B22" s="86"/>
      <c r="C22" s="86"/>
      <c r="D22" s="86"/>
      <c r="E22" s="86"/>
      <c r="F22" s="86"/>
      <c r="G22" s="86"/>
      <c r="L22" s="88"/>
      <c r="M22" s="88"/>
      <c r="N22" s="88"/>
    </row>
    <row r="23" spans="1:14">
      <c r="A23" s="75"/>
      <c r="B23" s="75"/>
      <c r="C23" s="75"/>
      <c r="D23" s="78"/>
      <c r="F23" s="91"/>
      <c r="G23" s="75"/>
      <c r="L23" s="88"/>
      <c r="M23" s="88"/>
      <c r="N23" s="88"/>
    </row>
    <row r="24" spans="1:14">
      <c r="A24" s="77"/>
      <c r="B24" s="75"/>
      <c r="C24" s="75"/>
      <c r="D24" s="75"/>
      <c r="E24" s="75"/>
      <c r="F24" s="75"/>
      <c r="G24" s="75"/>
      <c r="L24" s="88"/>
      <c r="M24" s="88"/>
      <c r="N24" s="88"/>
    </row>
    <row r="25" spans="1:14">
      <c r="A25" s="77"/>
      <c r="B25" s="77"/>
      <c r="C25" s="77"/>
      <c r="E25" s="76"/>
      <c r="F25" s="75"/>
      <c r="G25" s="76"/>
      <c r="L25" s="88"/>
      <c r="M25" s="88"/>
      <c r="N25" s="88"/>
    </row>
    <row r="26" spans="1:14">
      <c r="A26" s="77"/>
      <c r="B26" s="77"/>
      <c r="C26" s="77"/>
      <c r="E26" s="76"/>
      <c r="F26" s="75"/>
      <c r="G26" s="76"/>
      <c r="L26" s="88"/>
      <c r="M26" s="88"/>
      <c r="N26" s="88"/>
    </row>
    <row r="27" spans="1:14">
      <c r="A27" s="77"/>
      <c r="B27" s="77"/>
      <c r="C27" s="77"/>
      <c r="E27" s="76"/>
      <c r="F27" s="75"/>
      <c r="G27" s="76"/>
    </row>
    <row r="28" spans="1:14">
      <c r="F28" s="75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J28"/>
  <sheetViews>
    <sheetView zoomScaleNormal="100" zoomScaleSheetLayoutView="100" workbookViewId="0">
      <selection activeCell="B14" sqref="B14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3" spans="1:10" ht="21.75" thickBot="1">
      <c r="A3" s="70">
        <v>3</v>
      </c>
      <c r="B3" s="143" t="s">
        <v>32</v>
      </c>
      <c r="C3" s="143"/>
      <c r="D3" s="72" t="s">
        <v>1</v>
      </c>
    </row>
    <row r="4" spans="1:10" ht="18.75">
      <c r="A4" s="63" t="s">
        <v>9</v>
      </c>
      <c r="B4" s="63" t="s">
        <v>33</v>
      </c>
      <c r="C4" s="63" t="s">
        <v>11</v>
      </c>
      <c r="D4" s="74" t="s">
        <v>39</v>
      </c>
    </row>
    <row r="5" spans="1:10" ht="19.5" thickBot="1">
      <c r="A5" s="35">
        <f>C5+B5</f>
        <v>6281.6706999999997</v>
      </c>
      <c r="B5" s="94">
        <v>4489.5862999999999</v>
      </c>
      <c r="C5" s="94">
        <v>1792.0844</v>
      </c>
      <c r="D5" s="36" t="s">
        <v>24</v>
      </c>
    </row>
    <row r="6" spans="1:10">
      <c r="A6" s="37"/>
      <c r="B6" s="37"/>
      <c r="C6" s="37"/>
      <c r="D6" s="38" t="s">
        <v>35</v>
      </c>
    </row>
    <row r="9" spans="1:10" ht="21.75" thickBot="1">
      <c r="A9" s="70">
        <v>3</v>
      </c>
      <c r="B9" s="143" t="s">
        <v>32</v>
      </c>
      <c r="C9" s="143"/>
      <c r="D9" s="72" t="s">
        <v>31</v>
      </c>
      <c r="G9" s="82"/>
      <c r="H9" s="82"/>
      <c r="J9" s="93"/>
    </row>
    <row r="10" spans="1:10" ht="18.75">
      <c r="A10" s="95" t="s">
        <v>9</v>
      </c>
      <c r="B10" s="96" t="s">
        <v>33</v>
      </c>
      <c r="C10" s="96" t="s">
        <v>11</v>
      </c>
      <c r="D10" s="74" t="s">
        <v>39</v>
      </c>
    </row>
    <row r="11" spans="1:10" ht="19.5" thickBot="1">
      <c r="A11" s="35">
        <f>C11+B11</f>
        <v>5863.5963999999994</v>
      </c>
      <c r="B11" s="94">
        <v>4190.7834999999995</v>
      </c>
      <c r="C11" s="94">
        <v>1672.8128999999999</v>
      </c>
      <c r="D11" s="36" t="s">
        <v>24</v>
      </c>
      <c r="H11" s="82"/>
    </row>
    <row r="12" spans="1:10">
      <c r="A12" s="37"/>
      <c r="B12" s="37"/>
      <c r="C12" s="37"/>
      <c r="D12" s="38" t="s">
        <v>35</v>
      </c>
    </row>
    <row r="14" spans="1:10">
      <c r="A14" s="82"/>
    </row>
    <row r="15" spans="1:10">
      <c r="A15" s="81"/>
      <c r="B15" s="81"/>
      <c r="C15" s="81"/>
    </row>
    <row r="16" spans="1:10">
      <c r="A16" s="81"/>
      <c r="B16" s="92"/>
      <c r="C16" s="81"/>
    </row>
    <row r="17" spans="1:4">
      <c r="C17" s="82"/>
    </row>
    <row r="18" spans="1:4" ht="22.5">
      <c r="A18" s="83"/>
      <c r="B18" s="84"/>
      <c r="C18" s="84"/>
    </row>
    <row r="19" spans="1:4">
      <c r="A19" s="84"/>
      <c r="B19" s="84"/>
      <c r="C19" s="84"/>
    </row>
    <row r="20" spans="1:4">
      <c r="B20" s="85"/>
      <c r="C20" s="84"/>
    </row>
    <row r="21" spans="1:4">
      <c r="B21" s="82"/>
      <c r="C21" s="84"/>
    </row>
    <row r="22" spans="1:4">
      <c r="B22" s="84"/>
      <c r="C22" s="84"/>
    </row>
    <row r="23" spans="1:4">
      <c r="A23" s="84"/>
      <c r="B23" s="84"/>
      <c r="C23" s="84"/>
    </row>
    <row r="24" spans="1:4">
      <c r="B24" s="84"/>
      <c r="C24" s="84"/>
    </row>
    <row r="27" spans="1:4">
      <c r="B27" s="82"/>
      <c r="C27" s="82"/>
      <c r="D27" s="82"/>
    </row>
    <row r="28" spans="1:4">
      <c r="B28" s="82"/>
      <c r="D28" s="82"/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2:C4"/>
  <sheetViews>
    <sheetView zoomScale="120" zoomScaleNormal="120" zoomScaleSheetLayoutView="100" workbookViewId="0">
      <selection activeCell="B7" sqref="B7"/>
    </sheetView>
  </sheetViews>
  <sheetFormatPr defaultColWidth="8.85546875" defaultRowHeight="18.75"/>
  <cols>
    <col min="1" max="1" width="12.28515625" style="40" customWidth="1"/>
    <col min="2" max="2" width="57.28515625" style="40" customWidth="1"/>
    <col min="3" max="3" width="17.42578125" style="40" customWidth="1"/>
    <col min="4" max="16384" width="8.85546875" style="39"/>
  </cols>
  <sheetData>
    <row r="2" spans="1:3" ht="20.25" thickBot="1">
      <c r="A2" s="90">
        <v>4</v>
      </c>
      <c r="B2" s="89" t="s">
        <v>43</v>
      </c>
      <c r="C2" s="71" t="s">
        <v>13</v>
      </c>
    </row>
    <row r="3" spans="1:3">
      <c r="A3" s="64" t="s">
        <v>42</v>
      </c>
      <c r="B3" s="64" t="s">
        <v>44</v>
      </c>
      <c r="C3" s="65" t="s">
        <v>39</v>
      </c>
    </row>
    <row r="4" spans="1:3" ht="19.5" thickBot="1">
      <c r="A4" s="43">
        <v>506034.78260869568</v>
      </c>
      <c r="B4" s="41">
        <v>389047.22727272729</v>
      </c>
      <c r="C4" s="42" t="s">
        <v>24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45" t="s">
        <v>16</v>
      </c>
      <c r="C2" s="145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145" t="s">
        <v>16</v>
      </c>
      <c r="C7" s="145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145" t="s">
        <v>16</v>
      </c>
      <c r="C12" s="145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145" t="s">
        <v>16</v>
      </c>
      <c r="C17" s="145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145" t="s">
        <v>16</v>
      </c>
      <c r="C22" s="145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145" t="s">
        <v>16</v>
      </c>
      <c r="C27" s="145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145" t="s">
        <v>16</v>
      </c>
      <c r="C32" s="145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145" t="s">
        <v>16</v>
      </c>
      <c r="C37" s="145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145" t="s">
        <v>16</v>
      </c>
      <c r="C42" s="145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145" t="s">
        <v>16</v>
      </c>
      <c r="C47" s="145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145" t="s">
        <v>16</v>
      </c>
      <c r="C52" s="145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145" t="s">
        <v>16</v>
      </c>
      <c r="C57" s="145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145" t="s">
        <v>16</v>
      </c>
      <c r="C62" s="145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145" t="s">
        <v>16</v>
      </c>
      <c r="C67" s="145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145" t="s">
        <v>16</v>
      </c>
      <c r="C72" s="145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145" t="s">
        <v>16</v>
      </c>
      <c r="C77" s="145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145" t="s">
        <v>16</v>
      </c>
      <c r="C82" s="145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145" t="s">
        <v>16</v>
      </c>
      <c r="C87" s="145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145" t="s">
        <v>16</v>
      </c>
      <c r="C92" s="145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145" t="s">
        <v>16</v>
      </c>
      <c r="C97" s="145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45" t="s">
        <v>16</v>
      </c>
      <c r="C102" s="145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45" t="s">
        <v>16</v>
      </c>
      <c r="C107" s="145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145" t="s">
        <v>16</v>
      </c>
      <c r="C112" s="145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145" t="s">
        <v>16</v>
      </c>
      <c r="C117" s="145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45" t="s">
        <v>16</v>
      </c>
      <c r="C122" s="145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145" t="s">
        <v>16</v>
      </c>
      <c r="C127" s="145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145" t="s">
        <v>16</v>
      </c>
      <c r="C132" s="145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145" t="s">
        <v>16</v>
      </c>
      <c r="C137" s="145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145" t="s">
        <v>16</v>
      </c>
      <c r="C142" s="145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145" t="s">
        <v>16</v>
      </c>
      <c r="C148" s="145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145" t="s">
        <v>16</v>
      </c>
      <c r="C153" s="145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145" t="s">
        <v>16</v>
      </c>
      <c r="C158" s="145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145" t="s">
        <v>16</v>
      </c>
      <c r="C163" s="145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145" t="s">
        <v>16</v>
      </c>
      <c r="C168" s="145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145" t="s">
        <v>16</v>
      </c>
      <c r="C173" s="145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145" t="s">
        <v>16</v>
      </c>
      <c r="C178" s="145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145" t="s">
        <v>16</v>
      </c>
      <c r="C183" s="145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145" t="s">
        <v>16</v>
      </c>
      <c r="C188" s="145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145" t="s">
        <v>16</v>
      </c>
      <c r="C193" s="145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145" t="s">
        <v>16</v>
      </c>
      <c r="C198" s="145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145" t="s">
        <v>16</v>
      </c>
      <c r="C203" s="145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145" t="s">
        <v>16</v>
      </c>
      <c r="C208" s="145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45" t="s">
        <v>16</v>
      </c>
      <c r="C214" s="145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144" t="s">
        <v>16</v>
      </c>
      <c r="C220" s="144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44" t="s">
        <v>16</v>
      </c>
      <c r="C227" s="144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144" t="s">
        <v>16</v>
      </c>
      <c r="C233" s="144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144" t="s">
        <v>16</v>
      </c>
      <c r="C239" s="144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144" t="s">
        <v>16</v>
      </c>
      <c r="C245" s="144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144" t="s">
        <v>16</v>
      </c>
      <c r="C251" s="144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144" t="s">
        <v>16</v>
      </c>
      <c r="C257" s="144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144" t="s">
        <v>16</v>
      </c>
      <c r="C264" s="144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ترازپرداختها</vt:lpstr>
      <vt:lpstr>ترازتجاری</vt:lpstr>
      <vt:lpstr>بدهي‌ها(دلار- یورو)</vt:lpstr>
      <vt:lpstr>نرخ دلار</vt:lpstr>
      <vt:lpstr>بدهی ها</vt:lpstr>
      <vt:lpstr>ترازپرداختها!Print_Area</vt:lpstr>
      <vt:lpstr>ترازتجاری!Print_Area</vt:lpstr>
      <vt:lpstr>'نرخ دلار'!Print_Area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e.dadgar</cp:lastModifiedBy>
  <cp:lastPrinted>2023-07-26T08:21:16Z</cp:lastPrinted>
  <dcterms:created xsi:type="dcterms:W3CDTF">2004-12-04T11:37:39Z</dcterms:created>
  <dcterms:modified xsi:type="dcterms:W3CDTF">2023-07-26T08:21:29Z</dcterms:modified>
</cp:coreProperties>
</file>