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X:\2-Selected-Khordad 1405\Khordad\"/>
    </mc:Choice>
  </mc:AlternateContent>
  <xr:revisionPtr revIDLastSave="0" documentId="13_ncr:1_{098BB7FF-3AC7-4EF4-AF8F-B708DCAA1D6B}" xr6:coauthVersionLast="47" xr6:coauthVersionMax="47" xr10:uidLastSave="{00000000-0000-0000-0000-000000000000}"/>
  <bookViews>
    <workbookView xWindow="-120" yWindow="-120" windowWidth="29040" windowHeight="15720" xr2:uid="{00000000-000D-0000-FFFF-FFFF00000000}"/>
  </bookViews>
  <sheets>
    <sheet name="Table 1" sheetId="1" r:id="rId1"/>
    <sheet name="Table 1 (Notes)" sheetId="3" r:id="rId2"/>
    <sheet name="Table 2" sheetId="2" r:id="rId3"/>
  </sheets>
  <externalReferences>
    <externalReference r:id="rId4"/>
  </externalReferences>
  <definedNames>
    <definedName name="_xlnm.Print_Area" localSheetId="0">'Table 1'!$A$1:$N$28</definedName>
    <definedName name="_xlnm.Print_Area" localSheetId="2">'Table 2'!$A$1:$L$16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7" i="2" l="1"/>
  <c r="L5" i="2"/>
  <c r="L6" i="2"/>
  <c r="L7" i="2"/>
  <c r="L8" i="2"/>
  <c r="K10" i="2"/>
  <c r="L10" i="2"/>
  <c r="K11" i="2"/>
  <c r="L11" i="2"/>
  <c r="L12" i="2"/>
  <c r="I11" i="2" l="1"/>
  <c r="H11" i="2"/>
  <c r="D11" i="2"/>
  <c r="I10" i="2"/>
  <c r="H10" i="2"/>
  <c r="D10" i="2"/>
  <c r="D9" i="2" s="1"/>
  <c r="E9" i="2"/>
  <c r="I8" i="2"/>
  <c r="H8" i="2"/>
  <c r="D8" i="2"/>
  <c r="D5" i="2" s="1"/>
  <c r="I7" i="2"/>
  <c r="H7" i="2"/>
  <c r="I6" i="2"/>
  <c r="H6" i="2"/>
  <c r="E5" i="2"/>
  <c r="H9" i="2" l="1"/>
  <c r="H5" i="2"/>
  <c r="I9" i="2"/>
  <c r="E12" i="2"/>
  <c r="D12" i="2"/>
  <c r="I5" i="2"/>
  <c r="I12" i="2" l="1"/>
  <c r="H12" i="2"/>
</calcChain>
</file>

<file path=xl/sharedStrings.xml><?xml version="1.0" encoding="utf-8"?>
<sst xmlns="http://schemas.openxmlformats.org/spreadsheetml/2006/main" count="73" uniqueCount="56">
  <si>
    <t xml:space="preserve">Table 1   </t>
  </si>
  <si>
    <t>Percentage change</t>
  </si>
  <si>
    <t>Tehran Stock Exchange Price Index (TEPIX)</t>
  </si>
  <si>
    <t>Equal Weight Index</t>
  </si>
  <si>
    <t>Market value of debt (trillion rials)</t>
  </si>
  <si>
    <t>Value of trading (trillion rials)</t>
  </si>
  <si>
    <t>Number of shares (billion)</t>
  </si>
  <si>
    <t>Over-the-Counter (OTC) Market</t>
  </si>
  <si>
    <t>OTC general index</t>
  </si>
  <si>
    <t xml:space="preserve">  Government</t>
  </si>
  <si>
    <t xml:space="preserve">  Municipalities</t>
  </si>
  <si>
    <t xml:space="preserve">  Companies</t>
  </si>
  <si>
    <t xml:space="preserve">Table 2  </t>
  </si>
  <si>
    <t>Islamic Treasury Bills</t>
  </si>
  <si>
    <r>
      <t>Tehran Stock Exchange (TSE) and Over-the-Counter (OTC) Indices</t>
    </r>
    <r>
      <rPr>
        <b/>
        <vertAlign val="superscript"/>
        <sz val="12.5"/>
        <color theme="1"/>
        <rFont val="Times New Roman"/>
        <family val="1"/>
      </rPr>
      <t xml:space="preserve">     </t>
    </r>
    <r>
      <rPr>
        <b/>
        <sz val="12.5"/>
        <color theme="1"/>
        <rFont val="Times New Roman"/>
        <family val="1"/>
      </rPr>
      <t xml:space="preserve">                                                                            </t>
    </r>
  </si>
  <si>
    <r>
      <t xml:space="preserve">Securities market size </t>
    </r>
    <r>
      <rPr>
        <b/>
        <vertAlign val="superscript"/>
        <sz val="11"/>
        <color rgb="FF000000"/>
        <rFont val="Times New Roman"/>
        <family val="1"/>
      </rPr>
      <t xml:space="preserve">3 </t>
    </r>
    <r>
      <rPr>
        <b/>
        <sz val="11"/>
        <color rgb="FF000000"/>
        <rFont val="Times New Roman"/>
        <family val="1"/>
      </rPr>
      <t>(trillion rials)</t>
    </r>
  </si>
  <si>
    <t>(trillion rials)</t>
  </si>
  <si>
    <t>Tehran Stock Exchange (TSE)</t>
  </si>
  <si>
    <r>
      <t xml:space="preserve">Value of exchange-traded funds </t>
    </r>
    <r>
      <rPr>
        <vertAlign val="superscript"/>
        <sz val="11"/>
        <color rgb="FF000000"/>
        <rFont val="Times New Roman"/>
        <family val="1"/>
      </rPr>
      <t xml:space="preserve">2 </t>
    </r>
    <r>
      <rPr>
        <sz val="11"/>
        <color rgb="FF000000"/>
        <rFont val="Times New Roman"/>
        <family val="1"/>
      </rPr>
      <t>(trillion rials)</t>
    </r>
  </si>
  <si>
    <t>Sukuk Market Index</t>
  </si>
  <si>
    <t xml:space="preserve">Debt instruments issued by the government </t>
  </si>
  <si>
    <t>Total market capitalization (trillion rials)</t>
  </si>
  <si>
    <t>Market value of equity (trillion rials)</t>
  </si>
  <si>
    <t>Murabaha Sukuk</t>
  </si>
  <si>
    <t>Participation papers</t>
  </si>
  <si>
    <t>θ Calculation of percentage change is not possible.</t>
  </si>
  <si>
    <t>Standard Parallel Forward Instruments</t>
  </si>
  <si>
    <t>Debt instruments issued by municipalities</t>
  </si>
  <si>
    <r>
      <rPr>
        <vertAlign val="superscript"/>
        <sz val="10"/>
        <color theme="1"/>
        <rFont val="Times New Roman"/>
        <family val="1"/>
      </rPr>
      <t>1</t>
    </r>
    <r>
      <rPr>
        <sz val="10"/>
        <color theme="1"/>
        <rFont val="Times New Roman"/>
        <family val="1"/>
      </rPr>
      <t xml:space="preserve"> Calculated at face value.</t>
    </r>
  </si>
  <si>
    <r>
      <rPr>
        <vertAlign val="superscript"/>
        <sz val="10"/>
        <color theme="1"/>
        <rFont val="Times New Roman"/>
        <family val="1"/>
      </rPr>
      <t>2</t>
    </r>
    <r>
      <rPr>
        <sz val="10"/>
        <color theme="1"/>
        <rFont val="Times New Roman"/>
        <family val="1"/>
      </rPr>
      <t xml:space="preserve"> Includes the value of these funds in the TSE, OTC market, and mercantile and energy exchanges.</t>
    </r>
  </si>
  <si>
    <r>
      <rPr>
        <vertAlign val="superscript"/>
        <sz val="10"/>
        <color theme="1"/>
        <rFont val="Times New Roman"/>
        <family val="1"/>
      </rPr>
      <t>3</t>
    </r>
    <r>
      <rPr>
        <sz val="10"/>
        <color theme="1"/>
        <rFont val="Times New Roman"/>
        <family val="1"/>
      </rPr>
      <t xml:space="preserve"> It is the sum of total market capitalization, market value of equity, market value of debt in the TSE and OTC market, and the value of exchange-traded funds.</t>
    </r>
  </si>
  <si>
    <t>Debt instruments issued by companies</t>
  </si>
  <si>
    <r>
      <t xml:space="preserve">Total </t>
    </r>
    <r>
      <rPr>
        <b/>
        <vertAlign val="superscript"/>
        <sz val="11"/>
        <color rgb="FF000000"/>
        <rFont val="Times New Roman"/>
        <family val="1"/>
      </rPr>
      <t>1</t>
    </r>
  </si>
  <si>
    <r>
      <rPr>
        <vertAlign val="superscript"/>
        <sz val="10"/>
        <color rgb="FF000000"/>
        <rFont val="Times New Roman"/>
        <family val="1"/>
      </rPr>
      <t>1</t>
    </r>
    <r>
      <rPr>
        <sz val="10"/>
        <color rgb="FF000000"/>
        <rFont val="Times New Roman"/>
        <family val="1"/>
      </rPr>
      <t xml:space="preserve"> The debt instruments issued in the capital market represent all debt instruments offered within this market.</t>
    </r>
  </si>
  <si>
    <t xml:space="preserve">	
Three months 
(Farvardin-Khordad 1405)</t>
  </si>
  <si>
    <t>Ordibehesht 1405</t>
  </si>
  <si>
    <t>Khordad 1405</t>
  </si>
  <si>
    <t xml:space="preserve">	
Three months 
(Farvardin-Khordad 1404)</t>
  </si>
  <si>
    <t xml:space="preserve">	
Twelve months
(Farvardin-
Esfand 1404)</t>
  </si>
  <si>
    <t>Khordad 1405 compared with Ordibehesht 1405</t>
  </si>
  <si>
    <t>Khordad 1405 compared with Esfand 1404</t>
  </si>
  <si>
    <t>#</t>
  </si>
  <si>
    <t></t>
  </si>
  <si>
    <t># More than 500 percent increase</t>
  </si>
  <si>
    <t xml:space="preserve">Farvardin-Khordad 1405 period compared with 
Farvardin-Khordad 1404 period </t>
  </si>
  <si>
    <t>N/A</t>
  </si>
  <si>
    <r>
      <t xml:space="preserve">Balance of debt instruments (stock) </t>
    </r>
    <r>
      <rPr>
        <b/>
        <vertAlign val="superscript"/>
        <sz val="11"/>
        <color rgb="FF000000"/>
        <rFont val="Times New Roman"/>
        <family val="1"/>
      </rPr>
      <t xml:space="preserve">1 </t>
    </r>
    <r>
      <rPr>
        <b/>
        <sz val="11"/>
        <color rgb="FF000000"/>
        <rFont val="Times New Roman"/>
        <family val="1"/>
      </rPr>
      <t>(trillion rials)</t>
    </r>
  </si>
  <si>
    <r>
      <rPr>
        <vertAlign val="superscript"/>
        <sz val="10"/>
        <color theme="1"/>
        <rFont val="Times New Roman"/>
        <family val="1"/>
      </rPr>
      <t>4</t>
    </r>
    <r>
      <rPr>
        <sz val="10"/>
        <color theme="1"/>
        <rFont val="Times New Roman"/>
        <family val="1"/>
      </rPr>
      <t xml:space="preserve"> Includes the establishment of public joint stock companies, the initial public offering of shares of companies active in the stock exchange and the OTC market, capital increase made in cash and out of current claims, as well as various financing instruments except for GAM papers (Generative Credit Certificates, which provide short-term, interest-free financing for producers, businesses, and legal entities purchasing goods and services).  </t>
    </r>
  </si>
  <si>
    <t>▲ Figures have been revised. As of the beginning of Tir 1404, crowdfunding has been added to the portfolio of financing instruments.</t>
  </si>
  <si>
    <t>Source: Securities and Exchange Organization (Khordad 1405 Report)</t>
  </si>
  <si>
    <t xml:space="preserve">Issuance of Debt Instruments (Flow) by Khordad 1405                                                                       </t>
  </si>
  <si>
    <t>Farvardin-Khordad 1405 period
compared with
Farvardin-Khordad 1404 period</t>
  </si>
  <si>
    <r>
      <t xml:space="preserve">Total financing through the capital market </t>
    </r>
    <r>
      <rPr>
        <vertAlign val="superscript"/>
        <sz val="11"/>
        <color rgb="FF000000"/>
        <rFont val="Times New Roman"/>
        <family val="1"/>
      </rPr>
      <t>4</t>
    </r>
    <r>
      <rPr>
        <sz val="11"/>
        <color rgb="FF000000"/>
        <rFont val="Times New Roman"/>
        <family val="1"/>
      </rPr>
      <t>▲(trillion rials)</t>
    </r>
  </si>
  <si>
    <t>Notes on next sheet</t>
  </si>
  <si>
    <r>
      <rPr>
        <i/>
        <sz val="12"/>
        <rFont val="Times New Roman"/>
        <family val="1"/>
      </rPr>
      <t>Note 1:</t>
    </r>
    <r>
      <rPr>
        <i/>
        <vertAlign val="superscript"/>
        <sz val="12"/>
        <rFont val="Times New Roman"/>
        <family val="1"/>
      </rPr>
      <t xml:space="preserve"> </t>
    </r>
    <r>
      <rPr>
        <sz val="12"/>
        <rFont val="Times New Roman"/>
        <family val="1"/>
      </rPr>
      <t xml:space="preserve">Due to the outbreak of Ramadan War (the 40-day joint military aggression by the United States and Israel) on Esfand 9, 1404 (February 28, 2026) and the partial closure of the capital market until Ordibehesht 28, 1405 (May 18, 2026), the figures for "TEPIX and OTC general index", "Equal Weight Index", the "number of shares and value of trading in the TSE" are based on the last trading day of Tehran Stock Exchange (TSE), which was Esfand 6, 1404 (February 25, 2026). Meanwhile, the performance figures for these indices in month Ordibehesht are limited to the two working days of Ordibehesht 29 and 30, 1405 (May 19 and 20, 2026). </t>
    </r>
  </si>
  <si>
    <r>
      <rPr>
        <i/>
        <sz val="12"/>
        <rFont val="Times New Roman"/>
        <family val="1"/>
      </rPr>
      <t>Note 2:</t>
    </r>
    <r>
      <rPr>
        <sz val="12"/>
        <rFont val="Times New Roman"/>
        <family val="1"/>
      </rPr>
      <t xml:space="preserve"> However, note that other capital market indicators, including the "OTC general index", the "total market capitalization of TSE and market value of equity in the OTC market", the "market value of debt in the TSE and OTC markets", the "balance of debt instruments (stock) in the OTC market", the "total financing through capital market", and the "total number of debt instruments issued in the capital market" cover the full period from Esfand 9, 1404 (February 28, 2026) to Ordibehesht 28, 1405 (May 18,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</si>
</sst>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 #,##0.00_-_ ;_ * #,##0.00\-_ ;_ * &quot;-&quot;??_-_ ;_ @_ "/>
    <numFmt numFmtId="165" formatCode="0.0"/>
    <numFmt numFmtId="166" formatCode="#,##0.0"/>
  </numFmts>
  <fonts count="29">
    <font>
      <sz val="11"/>
      <color theme="1"/>
      <name val="Calibri"/>
      <family val="2"/>
      <scheme val="minor"/>
    </font>
    <font>
      <sz val="11"/>
      <color theme="1"/>
      <name val="Calibri"/>
      <family val="2"/>
      <charset val="178"/>
      <scheme val="minor"/>
    </font>
    <font>
      <sz val="8"/>
      <color theme="1"/>
      <name val="Times New Roman"/>
      <family val="1"/>
    </font>
    <font>
      <u/>
      <sz val="11"/>
      <color theme="10"/>
      <name val="Calibri"/>
      <family val="2"/>
    </font>
    <font>
      <sz val="11"/>
      <color theme="1"/>
      <name val="Times New Roman"/>
      <family val="1"/>
    </font>
    <font>
      <sz val="10"/>
      <color theme="1"/>
      <name val="Times New Roman"/>
      <family val="1"/>
    </font>
    <font>
      <sz val="10"/>
      <name val="Times New Roman"/>
      <family val="1"/>
    </font>
    <font>
      <b/>
      <sz val="11"/>
      <color rgb="FF000000"/>
      <name val="Times New Roman"/>
      <family val="1"/>
    </font>
    <font>
      <b/>
      <vertAlign val="superscript"/>
      <sz val="11"/>
      <color rgb="FF000000"/>
      <name val="Times New Roman"/>
      <family val="1"/>
    </font>
    <font>
      <sz val="11"/>
      <color rgb="FF000000"/>
      <name val="Times New Roman"/>
      <family val="1"/>
    </font>
    <font>
      <b/>
      <sz val="12.5"/>
      <color theme="1"/>
      <name val="Times New Roman"/>
      <family val="1"/>
    </font>
    <font>
      <b/>
      <vertAlign val="superscript"/>
      <sz val="12.5"/>
      <color theme="1"/>
      <name val="Times New Roman"/>
      <family val="1"/>
    </font>
    <font>
      <b/>
      <sz val="10.5"/>
      <color rgb="FF000000"/>
      <name val="Times New Roman"/>
      <family val="1"/>
    </font>
    <font>
      <b/>
      <sz val="10"/>
      <name val="Times New Roman"/>
      <family val="1"/>
    </font>
    <font>
      <sz val="10.5"/>
      <color theme="1"/>
      <name val="Times New Roman"/>
      <family val="1"/>
    </font>
    <font>
      <sz val="10"/>
      <color rgb="FFFF0000"/>
      <name val="Times New Roman"/>
      <family val="1"/>
    </font>
    <font>
      <vertAlign val="superscript"/>
      <sz val="11"/>
      <color rgb="FF000000"/>
      <name val="Times New Roman"/>
      <family val="1"/>
    </font>
    <font>
      <sz val="10"/>
      <color rgb="FF000000"/>
      <name val="Times New Roman"/>
      <family val="1"/>
    </font>
    <font>
      <sz val="10"/>
      <name val="Arial"/>
      <family val="2"/>
    </font>
    <font>
      <sz val="10"/>
      <name val="Arial"/>
      <family val="2"/>
    </font>
    <font>
      <vertAlign val="superscript"/>
      <sz val="10"/>
      <color rgb="FF000000"/>
      <name val="Times New Roman"/>
      <family val="1"/>
    </font>
    <font>
      <sz val="10"/>
      <color rgb="FF000000"/>
      <name val="Times New Roman"/>
      <family val="1"/>
      <charset val="2"/>
    </font>
    <font>
      <sz val="10"/>
      <name val="Arial"/>
      <family val="2"/>
    </font>
    <font>
      <sz val="10"/>
      <name val="Symbol"/>
      <family val="1"/>
      <charset val="2"/>
    </font>
    <font>
      <vertAlign val="superscript"/>
      <sz val="10"/>
      <color theme="1"/>
      <name val="Times New Roman"/>
      <family val="1"/>
    </font>
    <font>
      <sz val="12"/>
      <name val="Times New Roman"/>
      <family val="1"/>
    </font>
    <font>
      <b/>
      <sz val="12"/>
      <color theme="1"/>
      <name val="Times New Roman"/>
      <family val="1"/>
    </font>
    <font>
      <i/>
      <sz val="12"/>
      <name val="Times New Roman"/>
      <family val="1"/>
    </font>
    <font>
      <i/>
      <vertAlign val="superscript"/>
      <sz val="12"/>
      <name val="Times New Roman"/>
      <family val="1"/>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s>
  <cellStyleXfs count="17">
    <xf numFmtId="0" fontId="0" fillId="0" borderId="0"/>
    <xf numFmtId="0" fontId="3" fillId="0" borderId="0" applyNumberFormat="0" applyFill="0" applyBorder="0" applyAlignment="0" applyProtection="0">
      <alignment vertical="top"/>
      <protection locked="0"/>
    </xf>
    <xf numFmtId="0" fontId="1" fillId="0" borderId="0"/>
    <xf numFmtId="0" fontId="18" fillId="0" borderId="0"/>
    <xf numFmtId="0" fontId="19" fillId="0" borderId="0"/>
    <xf numFmtId="43" fontId="19" fillId="0" borderId="0" applyFont="0" applyFill="0" applyBorder="0" applyAlignment="0" applyProtection="0"/>
    <xf numFmtId="164" fontId="19" fillId="0" borderId="0" applyFont="0" applyFill="0" applyBorder="0" applyAlignment="0" applyProtection="0"/>
    <xf numFmtId="0" fontId="1" fillId="0" borderId="0"/>
    <xf numFmtId="0" fontId="1" fillId="0" borderId="0"/>
    <xf numFmtId="0" fontId="22" fillId="0" borderId="0"/>
    <xf numFmtId="0" fontId="18" fillId="0" borderId="0"/>
    <xf numFmtId="43" fontId="18" fillId="0" borderId="0" applyFont="0" applyFill="0" applyBorder="0" applyAlignment="0" applyProtection="0"/>
    <xf numFmtId="164" fontId="18" fillId="0" borderId="0" applyFont="0" applyFill="0" applyBorder="0" applyAlignment="0" applyProtection="0"/>
    <xf numFmtId="0" fontId="1" fillId="0" borderId="0"/>
    <xf numFmtId="164" fontId="18" fillId="0" borderId="0" applyFont="0" applyFill="0" applyBorder="0" applyAlignment="0" applyProtection="0"/>
    <xf numFmtId="0" fontId="1" fillId="0" borderId="0"/>
    <xf numFmtId="0" fontId="1" fillId="0" borderId="0"/>
  </cellStyleXfs>
  <cellXfs count="99">
    <xf numFmtId="0" fontId="0" fillId="0" borderId="0" xfId="0"/>
    <xf numFmtId="0" fontId="5" fillId="0" borderId="0" xfId="0" applyFont="1"/>
    <xf numFmtId="0" fontId="4" fillId="0" borderId="0" xfId="0" applyFont="1"/>
    <xf numFmtId="165" fontId="6" fillId="0" borderId="0" xfId="0" applyNumberFormat="1" applyFont="1" applyFill="1" applyBorder="1" applyAlignment="1">
      <alignment horizontal="center" vertical="center"/>
    </xf>
    <xf numFmtId="165" fontId="13" fillId="0" borderId="0" xfId="0" applyNumberFormat="1" applyFont="1" applyFill="1" applyBorder="1" applyAlignment="1">
      <alignment horizontal="center" vertical="center"/>
    </xf>
    <xf numFmtId="1" fontId="6" fillId="0" borderId="0" xfId="0" applyNumberFormat="1" applyFont="1" applyFill="1" applyBorder="1" applyAlignment="1">
      <alignment horizontal="center" vertical="center" readingOrder="1"/>
    </xf>
    <xf numFmtId="166" fontId="6" fillId="0" borderId="0" xfId="0" applyNumberFormat="1" applyFont="1" applyFill="1" applyBorder="1" applyAlignment="1">
      <alignment horizontal="center" vertical="center" readingOrder="1"/>
    </xf>
    <xf numFmtId="165" fontId="6" fillId="0" borderId="0" xfId="0" applyNumberFormat="1" applyFont="1" applyFill="1" applyBorder="1" applyAlignment="1">
      <alignment horizontal="center" vertical="center" readingOrder="1"/>
    </xf>
    <xf numFmtId="166" fontId="6" fillId="0" borderId="1" xfId="0" applyNumberFormat="1" applyFont="1" applyFill="1" applyBorder="1" applyAlignment="1">
      <alignment horizontal="center" vertical="center" readingOrder="1"/>
    </xf>
    <xf numFmtId="165" fontId="15" fillId="0" borderId="0" xfId="0" applyNumberFormat="1" applyFont="1" applyFill="1" applyBorder="1" applyAlignment="1">
      <alignment horizontal="center" vertical="center" readingOrder="1"/>
    </xf>
    <xf numFmtId="1" fontId="6" fillId="0" borderId="1" xfId="0" applyNumberFormat="1" applyFont="1" applyFill="1" applyBorder="1" applyAlignment="1">
      <alignment horizontal="center" vertical="center" readingOrder="1"/>
    </xf>
    <xf numFmtId="166" fontId="13" fillId="0" borderId="0" xfId="0" applyNumberFormat="1" applyFont="1" applyFill="1" applyBorder="1" applyAlignment="1">
      <alignment horizontal="center" vertical="center" readingOrder="1"/>
    </xf>
    <xf numFmtId="1" fontId="13" fillId="0" borderId="0" xfId="0" applyNumberFormat="1" applyFont="1" applyFill="1" applyBorder="1" applyAlignment="1">
      <alignment horizontal="center" vertical="center" readingOrder="1"/>
    </xf>
    <xf numFmtId="165" fontId="6" fillId="0" borderId="1" xfId="0" applyNumberFormat="1" applyFont="1" applyFill="1" applyBorder="1" applyAlignment="1">
      <alignment horizontal="center" vertical="center"/>
    </xf>
    <xf numFmtId="166" fontId="6" fillId="0" borderId="0" xfId="0" applyNumberFormat="1" applyFont="1" applyFill="1" applyBorder="1" applyAlignment="1">
      <alignment horizontal="center" vertical="center"/>
    </xf>
    <xf numFmtId="166" fontId="13" fillId="0" borderId="0" xfId="0" applyNumberFormat="1" applyFont="1" applyFill="1" applyBorder="1" applyAlignment="1">
      <alignment horizontal="center" vertical="center"/>
    </xf>
    <xf numFmtId="0" fontId="5" fillId="0" borderId="0" xfId="0" applyFont="1"/>
    <xf numFmtId="166" fontId="6" fillId="0" borderId="0" xfId="0" applyNumberFormat="1" applyFont="1" applyBorder="1" applyAlignment="1">
      <alignment horizontal="center" vertical="center"/>
    </xf>
    <xf numFmtId="166" fontId="6" fillId="0" borderId="1" xfId="0" applyNumberFormat="1" applyFont="1" applyBorder="1" applyAlignment="1">
      <alignment horizontal="center" vertical="center"/>
    </xf>
    <xf numFmtId="3" fontId="6" fillId="0" borderId="0" xfId="0" applyNumberFormat="1" applyFont="1" applyFill="1" applyBorder="1" applyAlignment="1">
      <alignment horizontal="center" vertical="center"/>
    </xf>
    <xf numFmtId="3" fontId="6" fillId="0" borderId="0" xfId="0" applyNumberFormat="1" applyFont="1" applyBorder="1" applyAlignment="1">
      <alignment horizontal="center" vertical="center"/>
    </xf>
    <xf numFmtId="3" fontId="6" fillId="0" borderId="0" xfId="0" applyNumberFormat="1" applyFont="1" applyFill="1" applyBorder="1" applyAlignment="1">
      <alignment horizontal="center" vertical="center" readingOrder="1"/>
    </xf>
    <xf numFmtId="165" fontId="13" fillId="0" borderId="0" xfId="2" applyNumberFormat="1" applyFont="1" applyFill="1" applyBorder="1" applyAlignment="1">
      <alignment horizontal="center" vertical="center"/>
    </xf>
    <xf numFmtId="166"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center" vertical="center"/>
    </xf>
    <xf numFmtId="165" fontId="5" fillId="0" borderId="0" xfId="2" applyNumberFormat="1" applyFont="1" applyFill="1" applyBorder="1" applyAlignment="1">
      <alignment horizontal="center" vertical="center"/>
    </xf>
    <xf numFmtId="165" fontId="13" fillId="0" borderId="4" xfId="2" applyNumberFormat="1" applyFont="1" applyBorder="1" applyAlignment="1">
      <alignment horizontal="center" vertical="center"/>
    </xf>
    <xf numFmtId="165" fontId="13" fillId="0" borderId="3" xfId="2" applyNumberFormat="1" applyFont="1" applyBorder="1" applyAlignment="1">
      <alignment horizontal="center" vertical="center"/>
    </xf>
    <xf numFmtId="166" fontId="13" fillId="0" borderId="3" xfId="2" applyNumberFormat="1" applyFont="1" applyFill="1" applyBorder="1" applyAlignment="1">
      <alignment horizontal="center" vertical="center"/>
    </xf>
    <xf numFmtId="0" fontId="4" fillId="0" borderId="0" xfId="0" applyFont="1" applyBorder="1" applyAlignment="1">
      <alignment vertical="center" wrapText="1" readingOrder="1"/>
    </xf>
    <xf numFmtId="166" fontId="13" fillId="0" borderId="0" xfId="2" applyNumberFormat="1" applyFont="1" applyBorder="1" applyAlignment="1">
      <alignment horizontal="center" vertical="center"/>
    </xf>
    <xf numFmtId="0" fontId="4" fillId="0" borderId="0" xfId="0" applyFont="1" applyBorder="1" applyAlignment="1">
      <alignment horizontal="center" vertical="center" wrapText="1" readingOrder="1"/>
    </xf>
    <xf numFmtId="166" fontId="13" fillId="0" borderId="5" xfId="2" applyNumberFormat="1" applyFont="1" applyFill="1" applyBorder="1" applyAlignment="1">
      <alignment horizontal="center" vertical="center"/>
    </xf>
    <xf numFmtId="166" fontId="6" fillId="0" borderId="4" xfId="0" applyNumberFormat="1" applyFont="1" applyBorder="1" applyAlignment="1">
      <alignment horizontal="center" vertical="center"/>
    </xf>
    <xf numFmtId="165" fontId="6" fillId="0" borderId="5" xfId="0" applyNumberFormat="1" applyFont="1" applyFill="1" applyBorder="1" applyAlignment="1">
      <alignment horizontal="center" vertical="center"/>
    </xf>
    <xf numFmtId="165" fontId="6" fillId="0" borderId="4" xfId="0" applyNumberFormat="1" applyFont="1" applyFill="1" applyBorder="1" applyAlignment="1">
      <alignment horizontal="center" vertical="center"/>
    </xf>
    <xf numFmtId="165" fontId="13" fillId="0" borderId="1" xfId="2" applyNumberFormat="1" applyFont="1" applyFill="1" applyBorder="1" applyAlignment="1">
      <alignment horizontal="center" vertical="center"/>
    </xf>
    <xf numFmtId="0" fontId="4" fillId="0" borderId="2" xfId="0" applyFont="1" applyBorder="1" applyAlignment="1">
      <alignment horizontal="center" vertical="center" wrapText="1" readingOrder="1"/>
    </xf>
    <xf numFmtId="0" fontId="4" fillId="0" borderId="0" xfId="0" applyFont="1" applyBorder="1" applyAlignment="1">
      <alignment vertical="top" wrapText="1" readingOrder="1"/>
    </xf>
    <xf numFmtId="0" fontId="5" fillId="0" borderId="0" xfId="0" applyFont="1" applyAlignment="1">
      <alignment horizontal="justify"/>
    </xf>
    <xf numFmtId="165" fontId="23" fillId="0" borderId="0" xfId="2" applyNumberFormat="1" applyFont="1" applyBorder="1" applyAlignment="1">
      <alignment horizontal="center" vertical="center"/>
    </xf>
    <xf numFmtId="0" fontId="0" fillId="0" borderId="0" xfId="0" applyAlignment="1">
      <alignment vertical="top"/>
    </xf>
    <xf numFmtId="166" fontId="13" fillId="0" borderId="0" xfId="2" applyNumberFormat="1" applyFont="1" applyFill="1" applyBorder="1" applyAlignment="1">
      <alignment horizontal="center" vertical="center"/>
    </xf>
    <xf numFmtId="0" fontId="12" fillId="2" borderId="0" xfId="0" applyFont="1" applyFill="1" applyAlignment="1">
      <alignment wrapText="1"/>
    </xf>
    <xf numFmtId="0" fontId="14" fillId="2" borderId="1" xfId="0" applyFont="1" applyFill="1" applyBorder="1" applyAlignment="1">
      <alignment horizontal="right" wrapText="1" readingOrder="1"/>
    </xf>
    <xf numFmtId="0" fontId="5" fillId="0" borderId="0" xfId="0" applyFont="1" applyAlignment="1">
      <alignment horizontal="justify" wrapText="1" readingOrder="1"/>
    </xf>
    <xf numFmtId="49" fontId="4" fillId="0" borderId="0" xfId="0" applyNumberFormat="1" applyFont="1" applyBorder="1" applyAlignment="1">
      <alignment horizontal="center" wrapText="1" readingOrder="1"/>
    </xf>
    <xf numFmtId="166" fontId="13" fillId="0" borderId="1" xfId="2" applyNumberFormat="1" applyFont="1" applyFill="1" applyBorder="1" applyAlignment="1">
      <alignment horizontal="center" vertical="center"/>
    </xf>
    <xf numFmtId="0" fontId="4" fillId="0" borderId="4" xfId="0" applyFont="1" applyBorder="1" applyAlignment="1">
      <alignment vertical="center" wrapText="1" readingOrder="1"/>
    </xf>
    <xf numFmtId="166" fontId="6" fillId="0" borderId="4" xfId="0" applyNumberFormat="1" applyFont="1" applyFill="1" applyBorder="1" applyAlignment="1">
      <alignment horizontal="center" vertical="center" readingOrder="1"/>
    </xf>
    <xf numFmtId="166" fontId="13" fillId="0" borderId="4" xfId="0" applyNumberFormat="1" applyFont="1" applyFill="1" applyBorder="1" applyAlignment="1">
      <alignment horizontal="center" vertical="center"/>
    </xf>
    <xf numFmtId="0" fontId="5" fillId="0" borderId="0" xfId="0" applyFont="1" applyAlignment="1">
      <alignment horizontal="justify" wrapText="1" readingOrder="1"/>
    </xf>
    <xf numFmtId="165" fontId="5" fillId="0" borderId="0" xfId="0" applyNumberFormat="1" applyFont="1" applyAlignment="1">
      <alignment horizontal="center" vertical="center"/>
    </xf>
    <xf numFmtId="165" fontId="13" fillId="0" borderId="0" xfId="2" applyNumberFormat="1" applyFont="1" applyBorder="1" applyAlignment="1">
      <alignment horizontal="center" vertical="center"/>
    </xf>
    <xf numFmtId="165" fontId="6" fillId="0" borderId="0" xfId="2" applyNumberFormat="1" applyFont="1" applyBorder="1" applyAlignment="1">
      <alignment horizontal="center" vertical="center"/>
    </xf>
    <xf numFmtId="166" fontId="5" fillId="0" borderId="0" xfId="0" applyNumberFormat="1" applyFont="1" applyAlignment="1">
      <alignment horizontal="center" vertical="center"/>
    </xf>
    <xf numFmtId="49" fontId="4" fillId="0" borderId="0" xfId="0" applyNumberFormat="1" applyFont="1" applyBorder="1" applyAlignment="1">
      <alignment horizontal="center" wrapText="1" readingOrder="1"/>
    </xf>
    <xf numFmtId="0" fontId="21" fillId="0" borderId="0" xfId="0" applyFont="1" applyBorder="1" applyAlignment="1">
      <alignment horizontal="justify" vertical="top" wrapText="1" readingOrder="1"/>
    </xf>
    <xf numFmtId="0" fontId="9" fillId="0" borderId="0" xfId="0" applyFont="1" applyAlignment="1">
      <alignment horizontal="center" vertical="center"/>
    </xf>
    <xf numFmtId="0" fontId="17" fillId="0" borderId="0" xfId="0" applyFont="1" applyAlignment="1">
      <alignment horizontal="center" vertical="center"/>
    </xf>
    <xf numFmtId="0" fontId="26" fillId="0" borderId="0" xfId="0" applyFont="1" applyAlignment="1">
      <alignment horizontal="center"/>
    </xf>
    <xf numFmtId="0" fontId="0" fillId="0" borderId="0" xfId="0" applyAlignment="1">
      <alignment horizontal="center"/>
    </xf>
    <xf numFmtId="0" fontId="5" fillId="0" borderId="0" xfId="0" applyFont="1" applyAlignment="1">
      <alignment horizontal="left"/>
    </xf>
    <xf numFmtId="0" fontId="9" fillId="0" borderId="0" xfId="0" applyFont="1" applyBorder="1" applyAlignment="1">
      <alignment horizontal="left" vertical="center" wrapText="1" readingOrder="1"/>
    </xf>
    <xf numFmtId="0" fontId="2" fillId="0" borderId="0" xfId="0" applyFont="1" applyBorder="1" applyAlignment="1">
      <alignment horizontal="center" vertical="top" wrapText="1" readingOrder="1"/>
    </xf>
    <xf numFmtId="0" fontId="2" fillId="0" borderId="4" xfId="0" applyFont="1" applyBorder="1" applyAlignment="1">
      <alignment horizontal="center" vertical="top" wrapText="1" readingOrder="1"/>
    </xf>
    <xf numFmtId="0" fontId="4" fillId="0" borderId="0" xfId="0" applyFont="1" applyBorder="1" applyAlignment="1">
      <alignment horizontal="center" vertical="center" textRotation="90" wrapText="1" readingOrder="1"/>
    </xf>
    <xf numFmtId="0" fontId="9" fillId="0" borderId="5" xfId="0" applyFont="1" applyBorder="1" applyAlignment="1">
      <alignment horizontal="left" vertical="center" wrapText="1" readingOrder="1"/>
    </xf>
    <xf numFmtId="0" fontId="5" fillId="0" borderId="0" xfId="0" applyFont="1" applyAlignment="1">
      <alignment horizontal="left" vertical="center" wrapText="1" readingOrder="1"/>
    </xf>
    <xf numFmtId="0" fontId="5" fillId="0" borderId="0" xfId="0" applyFont="1" applyAlignment="1">
      <alignment horizontal="justify" wrapText="1" readingOrder="1"/>
    </xf>
    <xf numFmtId="0" fontId="6" fillId="0" borderId="2" xfId="1" applyFont="1" applyBorder="1" applyAlignment="1" applyProtection="1">
      <alignment horizontal="justify" wrapText="1" readingOrder="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center" wrapText="1" readingOrder="1"/>
    </xf>
    <xf numFmtId="0" fontId="4" fillId="0" borderId="4" xfId="0" applyFont="1" applyBorder="1" applyAlignment="1">
      <alignment horizontal="center" wrapText="1" readingOrder="1"/>
    </xf>
    <xf numFmtId="49" fontId="4" fillId="0" borderId="0" xfId="0" applyNumberFormat="1" applyFont="1" applyBorder="1" applyAlignment="1">
      <alignment horizontal="center" vertical="center" wrapText="1" readingOrder="1"/>
    </xf>
    <xf numFmtId="49" fontId="4" fillId="0" borderId="4" xfId="0" applyNumberFormat="1" applyFont="1" applyBorder="1" applyAlignment="1">
      <alignment horizontal="center" vertical="center" wrapText="1" readingOrder="1"/>
    </xf>
    <xf numFmtId="0" fontId="12" fillId="2" borderId="0" xfId="0" applyFont="1" applyFill="1" applyBorder="1" applyAlignment="1">
      <alignment wrapText="1"/>
    </xf>
    <xf numFmtId="0" fontId="10" fillId="2" borderId="0" xfId="0" applyFont="1" applyFill="1" applyBorder="1" applyAlignment="1">
      <alignment horizontal="center" vertical="top" wrapText="1" readingOrder="1"/>
    </xf>
    <xf numFmtId="0" fontId="2" fillId="0" borderId="2" xfId="0" applyFont="1" applyBorder="1" applyAlignment="1">
      <alignment horizontal="center" vertical="top" wrapText="1" readingOrder="1"/>
    </xf>
    <xf numFmtId="0" fontId="4" fillId="0" borderId="2" xfId="0" applyFont="1" applyBorder="1" applyAlignment="1">
      <alignment horizontal="center" vertical="center" wrapText="1" readingOrder="1"/>
    </xf>
    <xf numFmtId="0" fontId="4" fillId="0" borderId="6" xfId="0" applyFont="1" applyBorder="1" applyAlignment="1">
      <alignment horizontal="center" vertical="center" wrapText="1" readingOrder="1"/>
    </xf>
    <xf numFmtId="0" fontId="0" fillId="0" borderId="6" xfId="0" applyBorder="1" applyAlignment="1">
      <alignment horizontal="center" vertical="center" wrapText="1" readingOrder="1"/>
    </xf>
    <xf numFmtId="0" fontId="9" fillId="0" borderId="1" xfId="0" applyFont="1" applyBorder="1" applyAlignment="1">
      <alignment horizontal="left" vertical="center" wrapText="1" readingOrder="1"/>
    </xf>
    <xf numFmtId="0" fontId="7" fillId="0" borderId="0" xfId="0" applyFont="1" applyBorder="1" applyAlignment="1">
      <alignment horizontal="left" vertical="center" wrapText="1" readingOrder="1"/>
    </xf>
    <xf numFmtId="0" fontId="4" fillId="0" borderId="5" xfId="0" applyFont="1" applyBorder="1" applyAlignment="1">
      <alignment horizontal="center" vertical="center" textRotation="90" wrapText="1" readingOrder="2"/>
    </xf>
    <xf numFmtId="0" fontId="4" fillId="0" borderId="0" xfId="0" applyFont="1" applyBorder="1" applyAlignment="1">
      <alignment horizontal="center" vertical="center" textRotation="90" wrapText="1" readingOrder="2"/>
    </xf>
    <xf numFmtId="0" fontId="25" fillId="0" borderId="0" xfId="0" applyFont="1" applyAlignment="1">
      <alignment horizontal="justify" vertical="top" wrapText="1"/>
    </xf>
    <xf numFmtId="0" fontId="4" fillId="0" borderId="0" xfId="0" applyFont="1" applyBorder="1" applyAlignment="1">
      <alignment horizontal="center" vertical="top" wrapText="1" readingOrder="1"/>
    </xf>
    <xf numFmtId="2" fontId="10" fillId="2" borderId="1" xfId="0" applyNumberFormat="1" applyFont="1" applyFill="1" applyBorder="1" applyAlignment="1">
      <alignment horizontal="center" wrapText="1" readingOrder="1"/>
    </xf>
    <xf numFmtId="2" fontId="0" fillId="0" borderId="1" xfId="0" applyNumberFormat="1" applyBorder="1" applyAlignment="1">
      <alignment horizontal="center" wrapText="1" readingOrder="1"/>
    </xf>
    <xf numFmtId="0" fontId="4" fillId="0" borderId="2" xfId="0" applyFont="1" applyBorder="1" applyAlignment="1">
      <alignment horizontal="center" vertical="top" wrapText="1" readingOrder="1"/>
    </xf>
    <xf numFmtId="0" fontId="4" fillId="0" borderId="0" xfId="0" applyFont="1" applyAlignment="1">
      <alignment horizontal="center" vertical="top" wrapText="1" readingOrder="1"/>
    </xf>
    <xf numFmtId="0" fontId="7" fillId="0" borderId="5" xfId="0" applyFont="1" applyBorder="1" applyAlignment="1">
      <alignment horizontal="left" vertical="center" wrapText="1" readingOrder="1"/>
    </xf>
    <xf numFmtId="0" fontId="21" fillId="0" borderId="0" xfId="0" applyFont="1" applyBorder="1" applyAlignment="1">
      <alignment horizontal="left" vertical="top" wrapText="1" readingOrder="1"/>
    </xf>
    <xf numFmtId="0" fontId="21" fillId="0" borderId="0" xfId="0" applyFont="1" applyBorder="1" applyAlignment="1">
      <alignment horizontal="justify" vertical="top" wrapText="1" readingOrder="1"/>
    </xf>
    <xf numFmtId="0" fontId="17" fillId="0" borderId="0" xfId="0" applyFont="1" applyAlignment="1">
      <alignment horizontal="justify" vertical="top" wrapText="1" readingOrder="1"/>
    </xf>
    <xf numFmtId="0" fontId="17" fillId="0" borderId="2" xfId="0" applyFont="1" applyBorder="1" applyAlignment="1">
      <alignment horizontal="left" readingOrder="1"/>
    </xf>
    <xf numFmtId="0" fontId="7" fillId="0" borderId="3" xfId="0" applyFont="1" applyBorder="1" applyAlignment="1">
      <alignment horizontal="left" vertical="center" wrapText="1" readingOrder="1"/>
    </xf>
  </cellXfs>
  <cellStyles count="17">
    <cellStyle name="Comma 2" xfId="5" xr:uid="{00000000-0005-0000-0000-000000000000}"/>
    <cellStyle name="Comma 2 2" xfId="6" xr:uid="{00000000-0005-0000-0000-000001000000}"/>
    <cellStyle name="Comma 2 2 2" xfId="14" xr:uid="{00000000-0005-0000-0000-000002000000}"/>
    <cellStyle name="Comma 2 2 3" xfId="12" xr:uid="{00000000-0005-0000-0000-000003000000}"/>
    <cellStyle name="Comma 2 3" xfId="11" xr:uid="{00000000-0005-0000-0000-000004000000}"/>
    <cellStyle name="Hyperlink" xfId="1" builtinId="8"/>
    <cellStyle name="Normal" xfId="0" builtinId="0"/>
    <cellStyle name="Normal 2" xfId="4" xr:uid="{00000000-0005-0000-0000-000007000000}"/>
    <cellStyle name="Normal 2 2" xfId="10" xr:uid="{00000000-0005-0000-0000-000008000000}"/>
    <cellStyle name="Normal 3" xfId="2" xr:uid="{00000000-0005-0000-0000-000009000000}"/>
    <cellStyle name="Normal 3 2" xfId="8" xr:uid="{00000000-0005-0000-0000-00000A000000}"/>
    <cellStyle name="Normal 3 2 2" xfId="16" xr:uid="{00000000-0005-0000-0000-00000B000000}"/>
    <cellStyle name="Normal 3 3" xfId="7" xr:uid="{00000000-0005-0000-0000-00000C000000}"/>
    <cellStyle name="Normal 3 3 2" xfId="15" xr:uid="{00000000-0005-0000-0000-00000D000000}"/>
    <cellStyle name="Normal 3 4" xfId="13" xr:uid="{00000000-0005-0000-0000-00000E000000}"/>
    <cellStyle name="Normal 4" xfId="3" xr:uid="{00000000-0005-0000-0000-00000F000000}"/>
    <cellStyle name="Normal 5" xfId="9"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4.Stock\&#1711;&#1586;&#1575;&#1585;&#1588;&#1607;&#1575;&#1740;%20&#1570;&#1605;&#1575;&#1585;&#1740;%20&#1605;&#1575;&#1607;&#1575;&#1606;&#1607;%20&#1587;&#1575;&#1586;&#1605;&#1575;&#1606;%20&#1576;&#1608;&#1585;&#1587;\1405\140503-seo.xlsx" TargetMode="External"/><Relationship Id="rId1" Type="http://schemas.openxmlformats.org/officeDocument/2006/relationships/externalLinkPath" Target="/4.Stock/&#1711;&#1586;&#1575;&#1585;&#1588;&#1607;&#1575;&#1740;%20&#1570;&#1605;&#1575;&#1585;&#1740;%20&#1605;&#1575;&#1607;&#1575;&#1606;&#1607;%20&#1587;&#1575;&#1586;&#1605;&#1575;&#1606;%20&#1576;&#1608;&#1585;&#1587;/1405/140503-se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معرفی"/>
      <sheetName val="تعریف آمارهای رسمی"/>
      <sheetName val="تعریف اقلام آماری"/>
      <sheetName val="ارزش بازار"/>
      <sheetName val="شاخص های سهام"/>
      <sheetName val="ارزش معاملات بورس ها"/>
      <sheetName val="آمار معاملات حقیقی و حقوقی"/>
      <sheetName val="خرید و فروش حقیقی و حقوقی"/>
      <sheetName val="نسبت معاملات برخط و غیربرخط"/>
      <sheetName val="روند معاملات برخط و غیربرخط"/>
      <sheetName val="سرمایه‌گذار خارجی "/>
      <sheetName val="ارزش بازار سهام"/>
      <sheetName val="روند ارزش بازارهای بورس"/>
      <sheetName val="روند ارزش بازارهای فرابورس"/>
      <sheetName val="ارزش بازاری صنایع-مجموع"/>
      <sheetName val="ده صنعت باارزش بورس"/>
      <sheetName val="ده صنعت باارزش فرابورس"/>
      <sheetName val="معاملات سهام - نوع معاملات"/>
      <sheetName val="معاملات سهام - نوع بازار"/>
      <sheetName val="ارزش معاملات سهام-ده صنعت"/>
      <sheetName val="حجم معاملات سهام-ده صنعت"/>
      <sheetName val="معاملات بورس - صنایع"/>
      <sheetName val="معاملات فرابورس-صنایع"/>
      <sheetName val="عرضه اولیه  "/>
      <sheetName val="مقایسه شاخص‌ها"/>
      <sheetName val="نسبت pe"/>
      <sheetName val="توقف-بسته و تا پایان ماه باز "/>
      <sheetName val=" توقف در ماه بسته و همچنان "/>
      <sheetName val="توقف نماد-در کل ماه بسته بودن"/>
      <sheetName val="نمادهای متوقف 1 "/>
      <sheetName val="نمادهای متوقف "/>
      <sheetName val="شاخص صکوک"/>
      <sheetName val="ارزش جذب و تجهیز منابع مالی"/>
      <sheetName val="تامین مالی - مانده"/>
      <sheetName val="تامین مالی - انتشار"/>
      <sheetName val="تامین مالی - سررسید"/>
      <sheetName val="اوراق - 60 درصد"/>
      <sheetName val="ارزش بازار اوراق بدهی"/>
      <sheetName val="م صکوک - بخش بازار"/>
      <sheetName val="م صکوک - نوع بازار"/>
      <sheetName val="معاملات اوراق مشتقه"/>
      <sheetName val="ارزش مفهومی پوشش ریسک"/>
      <sheetName val="ارزش انواع صندوق ها"/>
      <sheetName val="ارزش بازار صندوق ها"/>
      <sheetName val="م صندوق - بخش بازار"/>
      <sheetName val="م صندوق - نوع بازار"/>
      <sheetName val="تعداد صندوق ها"/>
      <sheetName val="روند ارزش صندوق ها"/>
      <sheetName val="معاملات فیزیکی کالا و انرژی"/>
    </sheetNames>
    <sheetDataSet>
      <sheetData sheetId="0" refreshError="1"/>
      <sheetData sheetId="1" refreshError="1"/>
      <sheetData sheetId="2" refreshError="1"/>
      <sheetData sheetId="3">
        <row r="2">
          <cell r="CL2">
            <v>94465432.123236701</v>
          </cell>
        </row>
      </sheetData>
      <sheetData sheetId="4">
        <row r="7">
          <cell r="CL7">
            <v>923685.28</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2">
          <cell r="CJ2">
            <v>148023059.26199999</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ow r="3">
          <cell r="CJ3">
            <v>9751779.341</v>
          </cell>
        </row>
      </sheetData>
      <sheetData sheetId="34">
        <row r="3">
          <cell r="CT3">
            <v>370000</v>
          </cell>
          <cell r="CU3">
            <v>0</v>
          </cell>
          <cell r="CV3">
            <v>500000</v>
          </cell>
        </row>
        <row r="4">
          <cell r="CT4">
            <v>0</v>
          </cell>
          <cell r="CU4">
            <v>29000</v>
          </cell>
          <cell r="CV4">
            <v>0</v>
          </cell>
        </row>
        <row r="6">
          <cell r="CJ6">
            <v>396370</v>
          </cell>
          <cell r="CT6">
            <v>0</v>
          </cell>
          <cell r="CU6">
            <v>0</v>
          </cell>
          <cell r="CV6">
            <v>942181</v>
          </cell>
        </row>
        <row r="11">
          <cell r="CH11">
            <v>12000</v>
          </cell>
          <cell r="CI11">
            <v>24000</v>
          </cell>
          <cell r="CJ11">
            <v>3000</v>
          </cell>
          <cell r="CT11">
            <v>0</v>
          </cell>
          <cell r="CU11">
            <v>700</v>
          </cell>
          <cell r="CV11">
            <v>0</v>
          </cell>
        </row>
        <row r="12">
          <cell r="CH12">
            <v>53600</v>
          </cell>
          <cell r="CI12">
            <v>61500</v>
          </cell>
          <cell r="CJ12">
            <v>60800</v>
          </cell>
          <cell r="CT12">
            <v>52200</v>
          </cell>
          <cell r="CU12">
            <v>105500</v>
          </cell>
          <cell r="CV12">
            <v>135400</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8"/>
  <sheetViews>
    <sheetView tabSelected="1" view="pageBreakPreview" zoomScaleNormal="100" zoomScaleSheetLayoutView="100" workbookViewId="0">
      <selection activeCell="Q9" sqref="Q9"/>
    </sheetView>
  </sheetViews>
  <sheetFormatPr defaultRowHeight="15"/>
  <cols>
    <col min="1" max="1" width="4.42578125" customWidth="1"/>
    <col min="2" max="2" width="9.42578125" customWidth="1"/>
    <col min="3" max="3" width="39.85546875" customWidth="1"/>
    <col min="4" max="4" width="1.42578125" customWidth="1"/>
    <col min="5" max="5" width="14" customWidth="1"/>
    <col min="6" max="6" width="15" customWidth="1"/>
    <col min="7" max="7" width="1.5703125" customWidth="1"/>
    <col min="8" max="8" width="11.42578125" customWidth="1"/>
    <col min="9" max="9" width="10.5703125" customWidth="1"/>
    <col min="10" max="10" width="15.42578125" customWidth="1"/>
    <col min="11" max="11" width="1.42578125" customWidth="1"/>
    <col min="12" max="12" width="16.7109375" customWidth="1"/>
    <col min="13" max="13" width="14.5703125" customWidth="1"/>
    <col min="14" max="14" width="31.5703125" customWidth="1"/>
  </cols>
  <sheetData>
    <row r="1" spans="1:14" ht="20.25" customHeight="1" thickBot="1">
      <c r="A1" s="77" t="s">
        <v>0</v>
      </c>
      <c r="B1" s="77"/>
      <c r="C1" s="78" t="s">
        <v>14</v>
      </c>
      <c r="D1" s="78"/>
      <c r="E1" s="78"/>
      <c r="F1" s="78"/>
      <c r="G1" s="78"/>
      <c r="H1" s="78"/>
      <c r="I1" s="78"/>
      <c r="J1" s="78"/>
      <c r="K1" s="78"/>
      <c r="L1" s="78"/>
      <c r="M1" s="78"/>
      <c r="N1" s="78"/>
    </row>
    <row r="2" spans="1:14" ht="18.75" customHeight="1" thickBot="1">
      <c r="A2" s="79"/>
      <c r="B2" s="79"/>
      <c r="C2" s="79"/>
      <c r="D2" s="37"/>
      <c r="E2" s="80"/>
      <c r="F2" s="80"/>
      <c r="G2" s="80"/>
      <c r="H2" s="80"/>
      <c r="I2" s="80"/>
      <c r="J2" s="80"/>
      <c r="K2" s="37"/>
      <c r="L2" s="81" t="s">
        <v>1</v>
      </c>
      <c r="M2" s="82"/>
      <c r="N2" s="82"/>
    </row>
    <row r="3" spans="1:14" ht="15" customHeight="1">
      <c r="A3" s="64"/>
      <c r="B3" s="64"/>
      <c r="C3" s="64"/>
      <c r="D3" s="29"/>
      <c r="E3" s="75" t="s">
        <v>37</v>
      </c>
      <c r="F3" s="75" t="s">
        <v>38</v>
      </c>
      <c r="G3" s="46"/>
      <c r="H3" s="75" t="s">
        <v>35</v>
      </c>
      <c r="I3" s="75" t="s">
        <v>36</v>
      </c>
      <c r="J3" s="75" t="s">
        <v>34</v>
      </c>
      <c r="K3" s="38"/>
      <c r="L3" s="73" t="s">
        <v>39</v>
      </c>
      <c r="M3" s="73" t="s">
        <v>40</v>
      </c>
      <c r="N3" s="71" t="s">
        <v>44</v>
      </c>
    </row>
    <row r="4" spans="1:14" ht="39" customHeight="1">
      <c r="A4" s="65"/>
      <c r="B4" s="65"/>
      <c r="C4" s="65"/>
      <c r="D4" s="48"/>
      <c r="E4" s="76"/>
      <c r="F4" s="76"/>
      <c r="G4" s="46"/>
      <c r="H4" s="76"/>
      <c r="I4" s="76"/>
      <c r="J4" s="76"/>
      <c r="K4" s="38"/>
      <c r="L4" s="74"/>
      <c r="M4" s="74"/>
      <c r="N4" s="72"/>
    </row>
    <row r="5" spans="1:14" ht="27" customHeight="1">
      <c r="A5" s="66" t="s">
        <v>17</v>
      </c>
      <c r="B5" s="63" t="s">
        <v>2</v>
      </c>
      <c r="C5" s="63"/>
      <c r="D5" s="19"/>
      <c r="E5" s="20">
        <v>2984605.44</v>
      </c>
      <c r="F5" s="20">
        <v>3713955.87</v>
      </c>
      <c r="G5" s="20"/>
      <c r="H5" s="20">
        <v>3761304.54</v>
      </c>
      <c r="I5" s="20">
        <v>5125976.0999999996</v>
      </c>
      <c r="J5" s="20">
        <v>5125976.0999999996</v>
      </c>
      <c r="K5" s="3"/>
      <c r="L5" s="3">
        <v>36.281868311572538</v>
      </c>
      <c r="M5" s="3">
        <v>38.01930554441401</v>
      </c>
      <c r="N5" s="34">
        <v>71.747194161785075</v>
      </c>
    </row>
    <row r="6" spans="1:14" ht="27" customHeight="1">
      <c r="A6" s="66"/>
      <c r="B6" s="63" t="s">
        <v>3</v>
      </c>
      <c r="C6" s="63"/>
      <c r="D6" s="21"/>
      <c r="E6" s="20">
        <v>923685.28</v>
      </c>
      <c r="F6" s="20">
        <v>952681</v>
      </c>
      <c r="G6" s="20"/>
      <c r="H6" s="20">
        <v>968595.37</v>
      </c>
      <c r="I6" s="20">
        <v>1342018.43</v>
      </c>
      <c r="J6" s="20">
        <v>1342018.43</v>
      </c>
      <c r="K6" s="7"/>
      <c r="L6" s="3">
        <v>38.553050279395819</v>
      </c>
      <c r="M6" s="3">
        <v>40.867554826851801</v>
      </c>
      <c r="N6" s="3">
        <v>45.289576337083105</v>
      </c>
    </row>
    <row r="7" spans="1:14" ht="27" customHeight="1">
      <c r="A7" s="66"/>
      <c r="B7" s="63" t="s">
        <v>21</v>
      </c>
      <c r="C7" s="63"/>
      <c r="D7" s="6"/>
      <c r="E7" s="17">
        <v>94465.432123236707</v>
      </c>
      <c r="F7" s="17">
        <v>111001.621519172</v>
      </c>
      <c r="G7" s="17"/>
      <c r="H7" s="17">
        <v>111919.430852023</v>
      </c>
      <c r="I7" s="17">
        <v>151544.16725560799</v>
      </c>
      <c r="J7" s="17">
        <v>151544.16725560799</v>
      </c>
      <c r="K7" s="7"/>
      <c r="L7" s="3">
        <v>35.404697917000505</v>
      </c>
      <c r="M7" s="3">
        <v>36.524282421796471</v>
      </c>
      <c r="N7" s="3">
        <v>60.422880464790666</v>
      </c>
    </row>
    <row r="8" spans="1:14" ht="27" customHeight="1">
      <c r="A8" s="66"/>
      <c r="B8" s="63" t="s">
        <v>4</v>
      </c>
      <c r="C8" s="63"/>
      <c r="D8" s="6"/>
      <c r="E8" s="17">
        <v>1181.2503705300005</v>
      </c>
      <c r="F8" s="17">
        <v>1336.3198505</v>
      </c>
      <c r="G8" s="17"/>
      <c r="H8" s="17">
        <v>1373.601713</v>
      </c>
      <c r="I8" s="17">
        <v>1443.5095119999996</v>
      </c>
      <c r="J8" s="17">
        <v>1443.5095119999996</v>
      </c>
      <c r="K8" s="7"/>
      <c r="L8" s="3">
        <v>5.0893791364978966</v>
      </c>
      <c r="M8" s="3">
        <v>8.0212578942004882</v>
      </c>
      <c r="N8" s="3">
        <v>22.201825117932387</v>
      </c>
    </row>
    <row r="9" spans="1:14" ht="27" customHeight="1">
      <c r="A9" s="66"/>
      <c r="B9" s="63" t="s">
        <v>5</v>
      </c>
      <c r="C9" s="63"/>
      <c r="D9" s="6"/>
      <c r="E9" s="17">
        <v>3804.2865626479293</v>
      </c>
      <c r="F9" s="17">
        <v>16579.016857820694</v>
      </c>
      <c r="G9" s="17"/>
      <c r="H9" s="17">
        <v>171.98250232675599</v>
      </c>
      <c r="I9" s="17">
        <v>3425.3024628113358</v>
      </c>
      <c r="J9" s="17">
        <v>3597.2849651380916</v>
      </c>
      <c r="K9" s="7"/>
      <c r="L9" s="3" t="s">
        <v>41</v>
      </c>
      <c r="M9" s="58" t="s">
        <v>45</v>
      </c>
      <c r="N9" s="3">
        <v>-5.4412724725383583</v>
      </c>
    </row>
    <row r="10" spans="1:14" ht="27" customHeight="1">
      <c r="A10" s="66"/>
      <c r="B10" s="63" t="s">
        <v>6</v>
      </c>
      <c r="C10" s="63"/>
      <c r="D10" s="49"/>
      <c r="E10" s="33">
        <v>1712.9354453499991</v>
      </c>
      <c r="F10" s="33">
        <v>6329.1611101380004</v>
      </c>
      <c r="G10" s="17"/>
      <c r="H10" s="33">
        <v>90.214412554000006</v>
      </c>
      <c r="I10" s="33">
        <v>1433.8851457019978</v>
      </c>
      <c r="J10" s="33">
        <v>1524.0995582559976</v>
      </c>
      <c r="K10" s="7"/>
      <c r="L10" s="3" t="s">
        <v>41</v>
      </c>
      <c r="M10" s="59" t="s">
        <v>45</v>
      </c>
      <c r="N10" s="35">
        <v>-11.024109963199294</v>
      </c>
    </row>
    <row r="11" spans="1:14" ht="25.5" customHeight="1">
      <c r="A11" s="85" t="s">
        <v>7</v>
      </c>
      <c r="B11" s="67" t="s">
        <v>8</v>
      </c>
      <c r="C11" s="67"/>
      <c r="D11" s="21"/>
      <c r="E11" s="20">
        <v>27205.599999999999</v>
      </c>
      <c r="F11" s="20">
        <v>28392.2</v>
      </c>
      <c r="G11" s="20"/>
      <c r="H11" s="20">
        <v>28655.5</v>
      </c>
      <c r="I11" s="20">
        <v>38773.4</v>
      </c>
      <c r="J11" s="20">
        <v>38773.4</v>
      </c>
      <c r="K11" s="7"/>
      <c r="L11" s="34">
        <v>35.308753991380371</v>
      </c>
      <c r="M11" s="34">
        <v>36.563563232155303</v>
      </c>
      <c r="N11" s="3">
        <v>42.519922368924057</v>
      </c>
    </row>
    <row r="12" spans="1:14" ht="25.5" customHeight="1">
      <c r="A12" s="86"/>
      <c r="B12" s="63" t="s">
        <v>19</v>
      </c>
      <c r="C12" s="63"/>
      <c r="D12" s="21"/>
      <c r="E12" s="20">
        <v>1013.2</v>
      </c>
      <c r="F12" s="20">
        <v>1152.9719040192001</v>
      </c>
      <c r="G12" s="20"/>
      <c r="H12" s="20">
        <v>1212.8918946115</v>
      </c>
      <c r="I12" s="20">
        <v>1242.6852012485001</v>
      </c>
      <c r="J12" s="20">
        <v>1242.6852012485001</v>
      </c>
      <c r="K12" s="7"/>
      <c r="L12" s="3">
        <v>2.456385995269855</v>
      </c>
      <c r="M12" s="3">
        <v>7.7810479957546335</v>
      </c>
      <c r="N12" s="3">
        <v>22.64954611611725</v>
      </c>
    </row>
    <row r="13" spans="1:14" ht="25.5" customHeight="1">
      <c r="A13" s="86"/>
      <c r="B13" s="63" t="s">
        <v>22</v>
      </c>
      <c r="C13" s="63"/>
      <c r="D13" s="6"/>
      <c r="E13" s="17">
        <v>19525.798265212597</v>
      </c>
      <c r="F13" s="17">
        <v>20656.369448760601</v>
      </c>
      <c r="G13" s="17"/>
      <c r="H13" s="17">
        <v>20590.236101441002</v>
      </c>
      <c r="I13" s="17">
        <v>27042.262018766502</v>
      </c>
      <c r="J13" s="17">
        <v>27042.262018766502</v>
      </c>
      <c r="K13" s="9"/>
      <c r="L13" s="3">
        <v>31.335366362671067</v>
      </c>
      <c r="M13" s="3">
        <v>30.914883594847112</v>
      </c>
      <c r="N13" s="3">
        <v>38.4950394931885</v>
      </c>
    </row>
    <row r="14" spans="1:14" ht="25.5" customHeight="1">
      <c r="A14" s="86"/>
      <c r="B14" s="63" t="s">
        <v>4</v>
      </c>
      <c r="C14" s="63"/>
      <c r="D14" s="6"/>
      <c r="E14" s="17">
        <v>9984.5483456160164</v>
      </c>
      <c r="F14" s="17">
        <v>14183.603412116017</v>
      </c>
      <c r="G14" s="17"/>
      <c r="H14" s="17">
        <v>15018.56636794</v>
      </c>
      <c r="I14" s="17">
        <v>15630.002492499998</v>
      </c>
      <c r="J14" s="17">
        <v>15630.002492499998</v>
      </c>
      <c r="K14" s="5"/>
      <c r="L14" s="3">
        <v>4.0712016685242531</v>
      </c>
      <c r="M14" s="3">
        <v>10.197684173462079</v>
      </c>
      <c r="N14" s="3">
        <v>56.541908071012244</v>
      </c>
    </row>
    <row r="15" spans="1:14" ht="24" customHeight="1">
      <c r="A15" s="86"/>
      <c r="B15" s="84" t="s">
        <v>46</v>
      </c>
      <c r="C15" s="84"/>
      <c r="D15" s="15"/>
      <c r="E15" s="15">
        <v>12334.091897</v>
      </c>
      <c r="F15" s="15">
        <v>17906.293055999999</v>
      </c>
      <c r="G15" s="15"/>
      <c r="H15" s="15">
        <v>18281.509056000003</v>
      </c>
      <c r="I15" s="15">
        <v>19344.089707000003</v>
      </c>
      <c r="J15" s="15">
        <v>19344.089707000003</v>
      </c>
      <c r="K15" s="12"/>
      <c r="L15" s="4">
        <v>5.8123246157912831</v>
      </c>
      <c r="M15" s="4">
        <v>8.0295605936049981</v>
      </c>
      <c r="N15" s="4">
        <v>56.834324476737777</v>
      </c>
    </row>
    <row r="16" spans="1:14" ht="25.5" customHeight="1">
      <c r="A16" s="86"/>
      <c r="B16" s="63" t="s">
        <v>9</v>
      </c>
      <c r="C16" s="63"/>
      <c r="D16" s="14"/>
      <c r="E16" s="17">
        <v>9751.7793409999995</v>
      </c>
      <c r="F16" s="17">
        <v>14777.409</v>
      </c>
      <c r="G16" s="17"/>
      <c r="H16" s="17">
        <v>15054.225</v>
      </c>
      <c r="I16" s="17">
        <v>16046.405651000001</v>
      </c>
      <c r="J16" s="17">
        <v>16046.405651000001</v>
      </c>
      <c r="K16" s="5"/>
      <c r="L16" s="3">
        <v>6.5907122485548086</v>
      </c>
      <c r="M16" s="3">
        <v>8.5874096805468554</v>
      </c>
      <c r="N16" s="3">
        <v>64.548489971826172</v>
      </c>
    </row>
    <row r="17" spans="1:14" ht="25.5" customHeight="1">
      <c r="A17" s="86"/>
      <c r="B17" s="63" t="s">
        <v>10</v>
      </c>
      <c r="C17" s="63"/>
      <c r="D17" s="14"/>
      <c r="E17" s="17">
        <v>258.7</v>
      </c>
      <c r="F17" s="17">
        <v>190.5</v>
      </c>
      <c r="G17" s="17"/>
      <c r="H17" s="17">
        <v>191.2</v>
      </c>
      <c r="I17" s="17">
        <v>191.2</v>
      </c>
      <c r="J17" s="17">
        <v>191.2</v>
      </c>
      <c r="K17" s="5"/>
      <c r="L17" s="3">
        <v>0</v>
      </c>
      <c r="M17" s="3">
        <v>0.36745406824145732</v>
      </c>
      <c r="N17" s="3">
        <v>-26.091998453807491</v>
      </c>
    </row>
    <row r="18" spans="1:14" ht="25.5" customHeight="1">
      <c r="A18" s="86"/>
      <c r="B18" s="63" t="s">
        <v>11</v>
      </c>
      <c r="C18" s="63"/>
      <c r="D18" s="50"/>
      <c r="E18" s="33">
        <v>2323.612556</v>
      </c>
      <c r="F18" s="33">
        <v>2938.3840559999999</v>
      </c>
      <c r="G18" s="17"/>
      <c r="H18" s="33">
        <v>3036.0840559999997</v>
      </c>
      <c r="I18" s="33">
        <v>3106.4840559999998</v>
      </c>
      <c r="J18" s="33">
        <v>3106.4840559999998</v>
      </c>
      <c r="K18" s="5"/>
      <c r="L18" s="3">
        <v>2.3187763810713165</v>
      </c>
      <c r="M18" s="3">
        <v>5.7208314773131974</v>
      </c>
      <c r="N18" s="3">
        <v>33.691998176652987</v>
      </c>
    </row>
    <row r="19" spans="1:14" ht="25.5" customHeight="1">
      <c r="A19" s="67" t="s">
        <v>18</v>
      </c>
      <c r="B19" s="67"/>
      <c r="C19" s="67"/>
      <c r="D19" s="6"/>
      <c r="E19" s="17">
        <v>7156.1182658978496</v>
      </c>
      <c r="F19" s="17">
        <v>13843.817499560471</v>
      </c>
      <c r="G19" s="17"/>
      <c r="H19" s="17">
        <v>16578.013231792142</v>
      </c>
      <c r="I19" s="17">
        <v>17687.363951216419</v>
      </c>
      <c r="J19" s="17">
        <v>17687.363951216419</v>
      </c>
      <c r="K19" s="5"/>
      <c r="L19" s="34">
        <v>6.6916988417939223</v>
      </c>
      <c r="M19" s="34">
        <v>27.763631323354105</v>
      </c>
      <c r="N19" s="34">
        <v>147.164220796975</v>
      </c>
    </row>
    <row r="20" spans="1:14" ht="21" customHeight="1">
      <c r="A20" s="84" t="s">
        <v>15</v>
      </c>
      <c r="B20" s="84"/>
      <c r="C20" s="84"/>
      <c r="D20" s="11"/>
      <c r="E20" s="15">
        <v>132313.14737049316</v>
      </c>
      <c r="F20" s="15">
        <v>161021.73173010908</v>
      </c>
      <c r="G20" s="15"/>
      <c r="H20" s="15">
        <v>165479.84826619612</v>
      </c>
      <c r="I20" s="15">
        <v>213347.30523009089</v>
      </c>
      <c r="J20" s="15">
        <v>213347.30523009089</v>
      </c>
      <c r="K20" s="12"/>
      <c r="L20" s="4">
        <v>28.926456886093888</v>
      </c>
      <c r="M20" s="4">
        <v>32.495969915219575</v>
      </c>
      <c r="N20" s="4">
        <v>61.244222112479918</v>
      </c>
    </row>
    <row r="21" spans="1:14" ht="25.5" customHeight="1" thickBot="1">
      <c r="A21" s="83" t="s">
        <v>52</v>
      </c>
      <c r="B21" s="83"/>
      <c r="C21" s="83"/>
      <c r="D21" s="8"/>
      <c r="E21" s="18">
        <v>1156.2863522550001</v>
      </c>
      <c r="F21" s="18">
        <v>10795.72274483</v>
      </c>
      <c r="G21" s="17"/>
      <c r="H21" s="52">
        <v>171.33</v>
      </c>
      <c r="I21" s="55">
        <v>1688.9526510000001</v>
      </c>
      <c r="J21" s="55">
        <v>2278.7926510000002</v>
      </c>
      <c r="K21" s="10"/>
      <c r="L21" s="13" t="s">
        <v>41</v>
      </c>
      <c r="M21" s="59" t="s">
        <v>45</v>
      </c>
      <c r="N21" s="13">
        <v>97.078573707618204</v>
      </c>
    </row>
    <row r="22" spans="1:14" s="1" customFormat="1" ht="17.100000000000001" customHeight="1">
      <c r="A22" s="70" t="s">
        <v>49</v>
      </c>
      <c r="B22" s="70"/>
      <c r="C22" s="70"/>
      <c r="D22" s="70"/>
      <c r="E22" s="70"/>
      <c r="F22" s="70"/>
      <c r="G22" s="70"/>
      <c r="H22" s="70"/>
      <c r="I22" s="70"/>
      <c r="J22" s="70"/>
      <c r="K22" s="70"/>
      <c r="L22" s="70"/>
      <c r="M22" s="70"/>
    </row>
    <row r="23" spans="1:14" s="1" customFormat="1" ht="17.100000000000001" customHeight="1">
      <c r="A23" s="69" t="s">
        <v>28</v>
      </c>
      <c r="B23" s="69"/>
      <c r="C23" s="69"/>
      <c r="D23" s="69"/>
      <c r="E23" s="69"/>
      <c r="F23" s="69"/>
      <c r="G23" s="45"/>
      <c r="H23" s="51"/>
      <c r="I23" s="51"/>
      <c r="J23" s="39"/>
      <c r="K23" s="39"/>
      <c r="L23" s="39"/>
      <c r="M23" s="39"/>
    </row>
    <row r="24" spans="1:14" s="1" customFormat="1" ht="17.100000000000001" customHeight="1">
      <c r="A24" s="69" t="s">
        <v>29</v>
      </c>
      <c r="B24" s="69"/>
      <c r="C24" s="69"/>
      <c r="D24" s="69"/>
      <c r="E24" s="69"/>
      <c r="F24" s="69"/>
      <c r="G24" s="45"/>
      <c r="H24" s="51"/>
      <c r="I24" s="51"/>
      <c r="J24" s="39"/>
      <c r="K24" s="39"/>
      <c r="L24" s="39"/>
      <c r="M24" s="39"/>
    </row>
    <row r="25" spans="1:14" s="1" customFormat="1" ht="17.100000000000001" customHeight="1">
      <c r="A25" s="69" t="s">
        <v>30</v>
      </c>
      <c r="B25" s="69"/>
      <c r="C25" s="69"/>
      <c r="D25" s="69"/>
      <c r="E25" s="69"/>
      <c r="F25" s="69"/>
      <c r="G25" s="69"/>
      <c r="H25" s="69"/>
      <c r="I25" s="69"/>
      <c r="J25" s="69"/>
      <c r="K25" s="69"/>
      <c r="L25" s="69"/>
      <c r="M25" s="69"/>
    </row>
    <row r="26" spans="1:14" s="16" customFormat="1" ht="28.5" customHeight="1">
      <c r="A26" s="69" t="s">
        <v>47</v>
      </c>
      <c r="B26" s="69"/>
      <c r="C26" s="69"/>
      <c r="D26" s="69"/>
      <c r="E26" s="69"/>
      <c r="F26" s="69"/>
      <c r="G26" s="69"/>
      <c r="H26" s="69"/>
      <c r="I26" s="69"/>
      <c r="J26" s="69"/>
      <c r="K26" s="69"/>
      <c r="L26" s="69"/>
      <c r="M26" s="69"/>
      <c r="N26" s="69"/>
    </row>
    <row r="27" spans="1:14" s="16" customFormat="1" ht="16.5" customHeight="1">
      <c r="A27" s="68" t="s">
        <v>43</v>
      </c>
      <c r="B27" s="68"/>
      <c r="C27" s="68"/>
      <c r="D27" s="68"/>
      <c r="E27" s="68"/>
      <c r="F27" s="68"/>
      <c r="G27" s="68"/>
      <c r="H27" s="68"/>
      <c r="I27" s="68"/>
      <c r="J27" s="68"/>
      <c r="K27" s="68"/>
      <c r="L27" s="68"/>
      <c r="M27" s="68"/>
      <c r="N27" s="68"/>
    </row>
    <row r="28" spans="1:14" ht="15.75">
      <c r="A28" s="62" t="s">
        <v>48</v>
      </c>
      <c r="B28" s="62"/>
      <c r="C28" s="62"/>
      <c r="D28" s="62"/>
      <c r="E28" s="62"/>
      <c r="F28" s="62"/>
      <c r="G28" s="62"/>
      <c r="H28" s="62"/>
      <c r="I28" s="62"/>
      <c r="M28" s="60" t="s">
        <v>53</v>
      </c>
      <c r="N28" s="61"/>
    </row>
  </sheetData>
  <mergeCells count="41">
    <mergeCell ref="A26:N26"/>
    <mergeCell ref="B16:C16"/>
    <mergeCell ref="B12:C12"/>
    <mergeCell ref="A21:C21"/>
    <mergeCell ref="B17:C17"/>
    <mergeCell ref="B18:C18"/>
    <mergeCell ref="A20:C20"/>
    <mergeCell ref="A19:C19"/>
    <mergeCell ref="A11:A18"/>
    <mergeCell ref="B14:C14"/>
    <mergeCell ref="B15:C15"/>
    <mergeCell ref="A25:M25"/>
    <mergeCell ref="N3:N4"/>
    <mergeCell ref="M3:M4"/>
    <mergeCell ref="F3:F4"/>
    <mergeCell ref="A1:B1"/>
    <mergeCell ref="C1:N1"/>
    <mergeCell ref="A2:C2"/>
    <mergeCell ref="E2:J2"/>
    <mergeCell ref="J3:J4"/>
    <mergeCell ref="E3:E4"/>
    <mergeCell ref="H3:H4"/>
    <mergeCell ref="I3:I4"/>
    <mergeCell ref="L3:L4"/>
    <mergeCell ref="L2:N2"/>
    <mergeCell ref="M28:N28"/>
    <mergeCell ref="A28:I28"/>
    <mergeCell ref="B8:C8"/>
    <mergeCell ref="A3:C4"/>
    <mergeCell ref="B5:C5"/>
    <mergeCell ref="A5:A10"/>
    <mergeCell ref="B13:C13"/>
    <mergeCell ref="B6:C6"/>
    <mergeCell ref="B7:C7"/>
    <mergeCell ref="B11:C11"/>
    <mergeCell ref="B9:C9"/>
    <mergeCell ref="B10:C10"/>
    <mergeCell ref="A27:N27"/>
    <mergeCell ref="A24:F24"/>
    <mergeCell ref="A23:F23"/>
    <mergeCell ref="A22:M22"/>
  </mergeCells>
  <printOptions horizontalCentered="1" verticalCentered="1"/>
  <pageMargins left="0.25" right="0.25" top="0.25" bottom="0.25" header="0" footer="0"/>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0C048-C71B-40DC-BE56-526B6CA1D5FC}">
  <sheetPr>
    <pageSetUpPr fitToPage="1"/>
  </sheetPr>
  <dimension ref="A4:M5"/>
  <sheetViews>
    <sheetView workbookViewId="0">
      <selection activeCell="A5" sqref="A5:M5"/>
    </sheetView>
  </sheetViews>
  <sheetFormatPr defaultRowHeight="15"/>
  <cols>
    <col min="7" max="8" width="9.140625" customWidth="1"/>
    <col min="9" max="9" width="56.28515625" customWidth="1"/>
    <col min="10" max="10" width="0.140625" customWidth="1"/>
  </cols>
  <sheetData>
    <row r="4" spans="1:13" ht="99.75" customHeight="1">
      <c r="A4" s="87" t="s">
        <v>54</v>
      </c>
      <c r="B4" s="87"/>
      <c r="C4" s="87"/>
      <c r="D4" s="87"/>
      <c r="E4" s="87"/>
      <c r="F4" s="87"/>
      <c r="G4" s="87"/>
      <c r="H4" s="87"/>
      <c r="I4" s="87"/>
      <c r="J4" s="87"/>
      <c r="K4" s="87"/>
      <c r="L4" s="87"/>
      <c r="M4" s="87"/>
    </row>
    <row r="5" spans="1:13" ht="78" customHeight="1">
      <c r="A5" s="87" t="s">
        <v>55</v>
      </c>
      <c r="B5" s="87"/>
      <c r="C5" s="87"/>
      <c r="D5" s="87"/>
      <c r="E5" s="87"/>
      <c r="F5" s="87"/>
      <c r="G5" s="87"/>
      <c r="H5" s="87"/>
      <c r="I5" s="87"/>
      <c r="J5" s="87"/>
      <c r="K5" s="87"/>
      <c r="L5" s="87"/>
      <c r="M5" s="87"/>
    </row>
  </sheetData>
  <mergeCells count="2">
    <mergeCell ref="A4:M4"/>
    <mergeCell ref="A5:M5"/>
  </mergeCells>
  <pageMargins left="0.25" right="0.25" top="0.25" bottom="0.25" header="0" footer="0"/>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S16"/>
  <sheetViews>
    <sheetView view="pageBreakPreview" zoomScaleNormal="100" zoomScaleSheetLayoutView="100" workbookViewId="0">
      <selection activeCell="O9" sqref="O9"/>
    </sheetView>
  </sheetViews>
  <sheetFormatPr defaultRowHeight="15"/>
  <cols>
    <col min="1" max="1" width="2.42578125" customWidth="1"/>
    <col min="2" max="2" width="14.42578125" customWidth="1"/>
    <col min="3" max="3" width="29.42578125" customWidth="1"/>
    <col min="4" max="4" width="14.42578125" customWidth="1"/>
    <col min="5" max="5" width="16" customWidth="1"/>
    <col min="6" max="6" width="1.85546875" customWidth="1"/>
    <col min="7" max="7" width="13" customWidth="1"/>
    <col min="8" max="8" width="11.140625" customWidth="1"/>
    <col min="9" max="9" width="14.42578125" customWidth="1"/>
    <col min="10" max="10" width="1.85546875" customWidth="1"/>
    <col min="11" max="11" width="16.5703125" customWidth="1"/>
    <col min="12" max="12" width="28.7109375" customWidth="1"/>
    <col min="17" max="17" width="0" hidden="1" customWidth="1"/>
  </cols>
  <sheetData>
    <row r="1" spans="2:19" ht="35.1" customHeight="1" thickBot="1">
      <c r="B1" s="43" t="s">
        <v>12</v>
      </c>
      <c r="C1" s="89" t="s">
        <v>50</v>
      </c>
      <c r="D1" s="89"/>
      <c r="E1" s="89"/>
      <c r="F1" s="89"/>
      <c r="G1" s="89"/>
      <c r="H1" s="89"/>
      <c r="I1" s="89"/>
      <c r="J1" s="89"/>
      <c r="K1" s="90"/>
      <c r="L1" s="44" t="s">
        <v>16</v>
      </c>
    </row>
    <row r="2" spans="2:19" s="2" customFormat="1" ht="16.5" customHeight="1" thickBot="1">
      <c r="B2" s="91"/>
      <c r="C2" s="88"/>
      <c r="D2" s="80"/>
      <c r="E2" s="80"/>
      <c r="F2" s="80"/>
      <c r="G2" s="80"/>
      <c r="H2" s="80"/>
      <c r="I2" s="80"/>
      <c r="J2" s="31"/>
      <c r="K2" s="81" t="s">
        <v>1</v>
      </c>
      <c r="L2" s="81"/>
    </row>
    <row r="3" spans="2:19" s="2" customFormat="1" ht="24.95" customHeight="1">
      <c r="B3" s="92"/>
      <c r="C3" s="92"/>
      <c r="D3" s="75" t="s">
        <v>37</v>
      </c>
      <c r="E3" s="75" t="s">
        <v>38</v>
      </c>
      <c r="F3" s="56"/>
      <c r="G3" s="75" t="s">
        <v>35</v>
      </c>
      <c r="H3" s="75" t="s">
        <v>36</v>
      </c>
      <c r="I3" s="75" t="s">
        <v>34</v>
      </c>
      <c r="J3" s="88"/>
      <c r="K3" s="73" t="s">
        <v>39</v>
      </c>
      <c r="L3" s="73" t="s">
        <v>51</v>
      </c>
    </row>
    <row r="4" spans="2:19" s="2" customFormat="1" ht="36.75" customHeight="1">
      <c r="B4" s="88"/>
      <c r="C4" s="88"/>
      <c r="D4" s="76"/>
      <c r="E4" s="76"/>
      <c r="F4" s="56"/>
      <c r="G4" s="76"/>
      <c r="H4" s="76"/>
      <c r="I4" s="76"/>
      <c r="J4" s="88"/>
      <c r="K4" s="74"/>
      <c r="L4" s="74"/>
    </row>
    <row r="5" spans="2:19" ht="30" customHeight="1">
      <c r="B5" s="93" t="s">
        <v>20</v>
      </c>
      <c r="C5" s="93"/>
      <c r="D5" s="42">
        <f>SUM(D6:D8)</f>
        <v>856.37</v>
      </c>
      <c r="E5" s="32">
        <f>SUM(E6:E8)</f>
        <v>8310</v>
      </c>
      <c r="F5" s="42"/>
      <c r="G5" s="32">
        <v>29</v>
      </c>
      <c r="H5" s="32">
        <f>SUM(H6:H8)</f>
        <v>1442.181</v>
      </c>
      <c r="I5" s="32">
        <f>SUM(I6:I8)</f>
        <v>1841.181</v>
      </c>
      <c r="J5" s="22"/>
      <c r="K5" s="53" t="s">
        <v>41</v>
      </c>
      <c r="L5" s="53">
        <f t="shared" ref="L5:L12" si="0">((I5/D5)*100)-100</f>
        <v>114.99830680663732</v>
      </c>
    </row>
    <row r="6" spans="2:19" ht="30" customHeight="1">
      <c r="B6" s="63" t="s">
        <v>13</v>
      </c>
      <c r="C6" s="63"/>
      <c r="D6" s="23">
        <v>450</v>
      </c>
      <c r="E6" s="23">
        <v>650</v>
      </c>
      <c r="F6" s="23"/>
      <c r="G6" s="23">
        <v>0</v>
      </c>
      <c r="H6" s="23">
        <f>'[1]تامین مالی - انتشار'!$CV$3/1000</f>
        <v>500</v>
      </c>
      <c r="I6" s="23">
        <f>SUM('[1]تامین مالی - انتشار'!$CT$3:$CV$3)/1000</f>
        <v>870</v>
      </c>
      <c r="J6" s="22"/>
      <c r="K6" s="40" t="s">
        <v>42</v>
      </c>
      <c r="L6" s="54">
        <f t="shared" si="0"/>
        <v>93.333333333333343</v>
      </c>
    </row>
    <row r="7" spans="2:19" ht="30" customHeight="1">
      <c r="B7" s="63" t="s">
        <v>26</v>
      </c>
      <c r="C7" s="63"/>
      <c r="D7" s="23">
        <v>10</v>
      </c>
      <c r="E7" s="23">
        <v>10</v>
      </c>
      <c r="F7" s="23"/>
      <c r="G7" s="24">
        <v>29</v>
      </c>
      <c r="H7" s="24">
        <f>'[1]تامین مالی - انتشار'!$CV$4/1000</f>
        <v>0</v>
      </c>
      <c r="I7" s="24">
        <f>SUM('[1]تامین مالی - انتشار'!$CT$4:$CV$4)/1000</f>
        <v>29</v>
      </c>
      <c r="J7" s="22"/>
      <c r="K7" s="54">
        <f t="shared" ref="K7" si="1">((H7/G7)*100)-100</f>
        <v>-100</v>
      </c>
      <c r="L7" s="54">
        <f t="shared" si="0"/>
        <v>190</v>
      </c>
      <c r="S7" s="41"/>
    </row>
    <row r="8" spans="2:19" ht="30" customHeight="1">
      <c r="B8" s="63" t="s">
        <v>23</v>
      </c>
      <c r="C8" s="63"/>
      <c r="D8" s="23">
        <f>'[1]تامین مالی - انتشار'!$CJ$6/1000</f>
        <v>396.37</v>
      </c>
      <c r="E8" s="23">
        <v>7650</v>
      </c>
      <c r="F8" s="23"/>
      <c r="G8" s="23">
        <v>0</v>
      </c>
      <c r="H8" s="23">
        <f>'[1]تامین مالی - انتشار'!$CV$6/1000</f>
        <v>942.18100000000004</v>
      </c>
      <c r="I8" s="23">
        <f>SUM('[1]تامین مالی - انتشار'!$CT$6:$CV$6)/1000</f>
        <v>942.18100000000004</v>
      </c>
      <c r="J8" s="22"/>
      <c r="K8" s="40" t="s">
        <v>42</v>
      </c>
      <c r="L8" s="54">
        <f t="shared" si="0"/>
        <v>137.70239927340614</v>
      </c>
    </row>
    <row r="9" spans="2:19" ht="30" customHeight="1">
      <c r="B9" s="84" t="s">
        <v>27</v>
      </c>
      <c r="C9" s="84"/>
      <c r="D9" s="22">
        <f>D10</f>
        <v>39</v>
      </c>
      <c r="E9" s="22">
        <f>E10</f>
        <v>59</v>
      </c>
      <c r="F9" s="22"/>
      <c r="G9" s="22">
        <v>0.7</v>
      </c>
      <c r="H9" s="22">
        <f t="shared" ref="H9:I9" si="2">H10</f>
        <v>0</v>
      </c>
      <c r="I9" s="22">
        <f t="shared" si="2"/>
        <v>0.7</v>
      </c>
      <c r="J9" s="22"/>
      <c r="K9" s="53">
        <v>-100</v>
      </c>
      <c r="L9" s="53">
        <v>-98.2</v>
      </c>
    </row>
    <row r="10" spans="2:19" ht="30" customHeight="1">
      <c r="B10" s="63" t="s">
        <v>24</v>
      </c>
      <c r="C10" s="63"/>
      <c r="D10" s="25">
        <f>SUM('[1]تامین مالی - انتشار'!$CH$11:$CJ$11)/1000</f>
        <v>39</v>
      </c>
      <c r="E10" s="24">
        <v>59</v>
      </c>
      <c r="F10" s="24"/>
      <c r="G10" s="24">
        <v>0.7</v>
      </c>
      <c r="H10" s="24">
        <f>'[1]تامین مالی - انتشار'!$CV$11/1000</f>
        <v>0</v>
      </c>
      <c r="I10" s="24">
        <f>SUM('[1]تامین مالی - انتشار'!$CT$11:$CV$11)/1000</f>
        <v>0.7</v>
      </c>
      <c r="J10" s="24"/>
      <c r="K10" s="54">
        <f t="shared" ref="K10:K11" si="3">((H10/G10)*100)-100</f>
        <v>-100</v>
      </c>
      <c r="L10" s="54">
        <f>((I10/D10)*100)-100</f>
        <v>-98.205128205128204</v>
      </c>
    </row>
    <row r="11" spans="2:19" ht="30" customHeight="1">
      <c r="B11" s="84" t="s">
        <v>31</v>
      </c>
      <c r="C11" s="84"/>
      <c r="D11" s="30">
        <f>SUM('[1]تامین مالی - انتشار'!$CH$12:$CJ$12)/1000</f>
        <v>175.9</v>
      </c>
      <c r="E11" s="30">
        <v>1183.6600000000001</v>
      </c>
      <c r="F11" s="30"/>
      <c r="G11" s="30">
        <v>105.5</v>
      </c>
      <c r="H11" s="30">
        <f>'[1]تامین مالی - انتشار'!$CV$12/1000</f>
        <v>135.4</v>
      </c>
      <c r="I11" s="30">
        <f>SUM('[1]تامین مالی - انتشار'!$CT$12:$CV$12)/1000</f>
        <v>293.10000000000002</v>
      </c>
      <c r="J11" s="30"/>
      <c r="K11" s="26">
        <f t="shared" si="3"/>
        <v>28.341232227488177</v>
      </c>
      <c r="L11" s="26">
        <f t="shared" si="0"/>
        <v>66.628766344513934</v>
      </c>
    </row>
    <row r="12" spans="2:19" ht="30" customHeight="1" thickBot="1">
      <c r="B12" s="98" t="s">
        <v>32</v>
      </c>
      <c r="C12" s="98"/>
      <c r="D12" s="28">
        <f>D11+D9+D5</f>
        <v>1071.27</v>
      </c>
      <c r="E12" s="28">
        <f>E11+E9+E5</f>
        <v>9552.66</v>
      </c>
      <c r="F12" s="47"/>
      <c r="G12" s="28">
        <v>135.19999999999999</v>
      </c>
      <c r="H12" s="28">
        <f>H11+H9+H5</f>
        <v>1577.5810000000001</v>
      </c>
      <c r="I12" s="28">
        <f>I11+I9+I5</f>
        <v>2134.9810000000002</v>
      </c>
      <c r="J12" s="36"/>
      <c r="K12" s="27" t="s">
        <v>41</v>
      </c>
      <c r="L12" s="27">
        <f t="shared" si="0"/>
        <v>99.294388902891001</v>
      </c>
    </row>
    <row r="13" spans="2:19" ht="15.75" customHeight="1">
      <c r="B13" s="97" t="s">
        <v>49</v>
      </c>
      <c r="C13" s="97"/>
      <c r="D13" s="97"/>
      <c r="E13" s="97"/>
      <c r="F13" s="97"/>
      <c r="G13" s="97"/>
      <c r="H13" s="97"/>
      <c r="I13" s="97"/>
      <c r="J13" s="97"/>
      <c r="K13" s="97"/>
      <c r="L13" s="97"/>
    </row>
    <row r="14" spans="2:19" ht="19.5" customHeight="1">
      <c r="B14" s="96" t="s">
        <v>33</v>
      </c>
      <c r="C14" s="96"/>
      <c r="D14" s="96"/>
      <c r="E14" s="96"/>
      <c r="F14" s="96"/>
      <c r="G14" s="96"/>
      <c r="H14" s="96"/>
      <c r="I14" s="96"/>
      <c r="J14" s="96"/>
      <c r="K14" s="96"/>
      <c r="L14" s="96"/>
    </row>
    <row r="15" spans="2:19" ht="18" customHeight="1">
      <c r="B15" s="95" t="s">
        <v>25</v>
      </c>
      <c r="C15" s="95"/>
      <c r="D15" s="95"/>
      <c r="E15" s="95"/>
      <c r="F15" s="95"/>
      <c r="G15" s="95"/>
      <c r="H15" s="95"/>
      <c r="I15" s="95"/>
      <c r="J15" s="95"/>
      <c r="K15" s="95"/>
      <c r="L15" s="95"/>
    </row>
    <row r="16" spans="2:19" ht="18" customHeight="1">
      <c r="B16" s="94" t="s">
        <v>43</v>
      </c>
      <c r="C16" s="94"/>
      <c r="D16" s="57"/>
      <c r="E16" s="57"/>
      <c r="F16" s="57"/>
      <c r="G16" s="57"/>
      <c r="H16" s="57"/>
      <c r="I16" s="57"/>
      <c r="J16" s="57"/>
      <c r="K16" s="57"/>
      <c r="L16" s="57"/>
    </row>
  </sheetData>
  <mergeCells count="25">
    <mergeCell ref="B16:C16"/>
    <mergeCell ref="B15:L15"/>
    <mergeCell ref="B7:C7"/>
    <mergeCell ref="B8:C8"/>
    <mergeCell ref="B14:L14"/>
    <mergeCell ref="B13:L13"/>
    <mergeCell ref="B12:C12"/>
    <mergeCell ref="B9:C9"/>
    <mergeCell ref="B10:C10"/>
    <mergeCell ref="B11:C11"/>
    <mergeCell ref="I3:I4"/>
    <mergeCell ref="J3:J4"/>
    <mergeCell ref="B6:C6"/>
    <mergeCell ref="D2:I2"/>
    <mergeCell ref="C1:K1"/>
    <mergeCell ref="K2:L2"/>
    <mergeCell ref="L3:L4"/>
    <mergeCell ref="E3:E4"/>
    <mergeCell ref="D3:D4"/>
    <mergeCell ref="G3:G4"/>
    <mergeCell ref="H3:H4"/>
    <mergeCell ref="K3:K4"/>
    <mergeCell ref="B2:C2"/>
    <mergeCell ref="B3:C4"/>
    <mergeCell ref="B5:C5"/>
  </mergeCells>
  <printOptions horizontalCentered="1" verticalCentered="1"/>
  <pageMargins left="0.25" right="0.25" top="0.25" bottom="0.25" header="0" footer="0"/>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1</vt:lpstr>
      <vt:lpstr>Table 1 (Notes)</vt:lpstr>
      <vt:lpstr>Table 2</vt:lpstr>
      <vt:lpstr>'Table 1'!Print_Area</vt:lpstr>
      <vt:lpstr>'Table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eh.najafi</cp:lastModifiedBy>
  <cp:lastPrinted>2026-09-28T07:01:52Z</cp:lastPrinted>
  <dcterms:created xsi:type="dcterms:W3CDTF">2021-01-05T10:49:08Z</dcterms:created>
  <dcterms:modified xsi:type="dcterms:W3CDTF">2026-09-28T07:02:12Z</dcterms:modified>
</cp:coreProperties>
</file>