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.maleki\Downloads\"/>
    </mc:Choice>
  </mc:AlternateContent>
  <xr:revisionPtr revIDLastSave="0" documentId="13_ncr:1_{15A7D950-805F-4BEE-BDE6-E939D5937CD4}" xr6:coauthVersionLast="47" xr6:coauthVersionMax="47" xr10:uidLastSave="{00000000-0000-0000-0000-000000000000}"/>
  <bookViews>
    <workbookView xWindow="-120" yWindow="-120" windowWidth="29040" windowHeight="15840" xr2:uid="{AB8005A6-3B93-4A03-B721-4489514BA1F5}"/>
  </bookViews>
  <sheets>
    <sheet name="پرداختی نهایی" sheetId="1" r:id="rId1"/>
  </sheets>
  <externalReferences>
    <externalReference r:id="rId2"/>
  </externalReferences>
  <definedNames>
    <definedName name="_xlnm.Print_Area" localSheetId="0">'پرداختی نهایی'!$A$1:$G$46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2" i="1" l="1"/>
  <c r="E42" i="1" s="1"/>
  <c r="D41" i="1"/>
  <c r="E41" i="1" s="1"/>
  <c r="D40" i="1"/>
  <c r="E40" i="1" s="1"/>
  <c r="D39" i="1"/>
  <c r="E39" i="1" s="1"/>
  <c r="D38" i="1"/>
  <c r="E38" i="1" s="1"/>
  <c r="D37" i="1"/>
  <c r="E37" i="1" s="1"/>
  <c r="D36" i="1"/>
  <c r="E36" i="1" s="1"/>
  <c r="D35" i="1"/>
  <c r="E35" i="1" s="1"/>
  <c r="D34" i="1"/>
  <c r="E34" i="1" s="1"/>
  <c r="D33" i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D26" i="1"/>
  <c r="D24" i="1"/>
  <c r="E24" i="1" s="1"/>
  <c r="D23" i="1"/>
  <c r="D22" i="1"/>
  <c r="E22" i="1" s="1"/>
  <c r="D21" i="1"/>
  <c r="E21" i="1" s="1"/>
  <c r="D18" i="1"/>
  <c r="E18" i="1" s="1"/>
  <c r="D17" i="1"/>
  <c r="E17" i="1" s="1"/>
  <c r="D16" i="1"/>
  <c r="E16" i="1" s="1"/>
  <c r="D15" i="1"/>
  <c r="E15" i="1" s="1"/>
  <c r="D14" i="1"/>
  <c r="E12" i="1"/>
  <c r="E14" i="1"/>
  <c r="E23" i="1"/>
  <c r="E26" i="1"/>
  <c r="E33" i="1"/>
  <c r="D12" i="1"/>
  <c r="D11" i="1"/>
  <c r="E11" i="1" s="1"/>
  <c r="D10" i="1"/>
  <c r="E10" i="1" s="1"/>
  <c r="D19" i="1" l="1"/>
  <c r="E19" i="1" s="1"/>
  <c r="D43" i="1"/>
  <c r="D13" i="1"/>
  <c r="D25" i="1"/>
  <c r="E25" i="1" s="1"/>
  <c r="E43" i="1" l="1"/>
  <c r="D44" i="1"/>
  <c r="E13" i="1"/>
  <c r="D20" i="1"/>
  <c r="E20" i="1" s="1"/>
  <c r="E44" i="1" l="1"/>
  <c r="D45" i="1"/>
  <c r="E45" i="1" s="1"/>
</calcChain>
</file>

<file path=xl/sharedStrings.xml><?xml version="1.0" encoding="utf-8"?>
<sst xmlns="http://schemas.openxmlformats.org/spreadsheetml/2006/main" count="45" uniqueCount="45">
  <si>
    <t xml:space="preserve">بانک مرکزي جمهوري اسلامي ايران  </t>
  </si>
  <si>
    <t>اداره نظارت احتیاطی کلان</t>
  </si>
  <si>
    <t>صنعت و معدن</t>
  </si>
  <si>
    <t>ملي</t>
  </si>
  <si>
    <t>سپه</t>
  </si>
  <si>
    <t>پست بانک</t>
  </si>
  <si>
    <t>جمع بانکهای تجاری دولتی</t>
  </si>
  <si>
    <t>مسکن</t>
  </si>
  <si>
    <t xml:space="preserve">توسعه صادرات </t>
  </si>
  <si>
    <t>توسعه تعاون</t>
  </si>
  <si>
    <t>جمع بانکهای تخصصی دولتی</t>
  </si>
  <si>
    <t>جمع بانکهای دولتی</t>
  </si>
  <si>
    <t>صادرات</t>
  </si>
  <si>
    <t>تجارت</t>
  </si>
  <si>
    <t>ملت</t>
  </si>
  <si>
    <t>رفاه کارگران</t>
  </si>
  <si>
    <t>جمع بانکهای خصوصی شده</t>
  </si>
  <si>
    <t>کارآفرين</t>
  </si>
  <si>
    <t>سامان</t>
  </si>
  <si>
    <t>اقتصاد نوين</t>
  </si>
  <si>
    <t>پارسيان</t>
  </si>
  <si>
    <t>پاسارگاد</t>
  </si>
  <si>
    <t>سرمايه</t>
  </si>
  <si>
    <t>سينا</t>
  </si>
  <si>
    <t>دي</t>
  </si>
  <si>
    <t>شهر</t>
  </si>
  <si>
    <t>گردشگري</t>
  </si>
  <si>
    <t>ايران زمين</t>
  </si>
  <si>
    <t>قرض الحسنه مهر ايران</t>
  </si>
  <si>
    <t xml:space="preserve"> قرض الحسنه رسالت</t>
  </si>
  <si>
    <t xml:space="preserve"> خاورميانه</t>
  </si>
  <si>
    <t>ايران و ونزوئلا</t>
  </si>
  <si>
    <t xml:space="preserve">مؤسسه اعتباري ملل  </t>
  </si>
  <si>
    <t>جمع بانکهای خصوصی و موسسات اعتباری غير دولتی</t>
  </si>
  <si>
    <t>جمع بانکهای غيردولتی</t>
  </si>
  <si>
    <t>جمع کل بانکها و موسسات اعتباری</t>
  </si>
  <si>
    <t>آمار از سامانه سمات بر اساس اطلاعات ارسالی بانکها استخراج شده و بر گرفته از طبقه بندی ISIC می‌باشد.</t>
  </si>
  <si>
    <r>
      <t>آينده</t>
    </r>
    <r>
      <rPr>
        <b/>
        <sz val="18"/>
        <color indexed="8"/>
        <rFont val="Koodak"/>
        <charset val="178"/>
      </rPr>
      <t xml:space="preserve"> (در حال گزِیر)</t>
    </r>
  </si>
  <si>
    <t xml:space="preserve">کشاورزي    </t>
  </si>
  <si>
    <t>تسهیلات پرداختی بخش مسکن به تفکیک بانک در سال 1404</t>
  </si>
  <si>
    <t>صاحبان کسب و کار</t>
  </si>
  <si>
    <t>خانوار</t>
  </si>
  <si>
    <t>جمع کل</t>
  </si>
  <si>
    <t xml:space="preserve">بانک                                    دریافت کننده                  </t>
  </si>
  <si>
    <t>ارقام به میلیارد ریال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</si>
</sst>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Koodak-s"/>
      <family val="2"/>
      <charset val="178"/>
    </font>
    <font>
      <sz val="11"/>
      <name val="Koodak"/>
      <charset val="178"/>
    </font>
    <font>
      <b/>
      <sz val="16"/>
      <name val="B Zar"/>
      <charset val="178"/>
    </font>
    <font>
      <b/>
      <sz val="33"/>
      <color indexed="8"/>
      <name val="B Nazanin"/>
      <charset val="178"/>
    </font>
    <font>
      <sz val="18"/>
      <name val="Koodak-s"/>
      <charset val="2"/>
    </font>
    <font>
      <b/>
      <sz val="20"/>
      <name val="Koodak"/>
      <charset val="178"/>
    </font>
    <font>
      <b/>
      <sz val="20"/>
      <color indexed="8"/>
      <name val="Koodak"/>
      <charset val="178"/>
    </font>
    <font>
      <b/>
      <sz val="26"/>
      <color indexed="8"/>
      <name val="B Lotus"/>
      <charset val="178"/>
    </font>
    <font>
      <sz val="20"/>
      <color indexed="8"/>
      <name val="Koodak-s"/>
      <charset val="2"/>
    </font>
    <font>
      <sz val="22"/>
      <color indexed="8"/>
      <name val="Badr"/>
      <family val="2"/>
      <charset val="178"/>
    </font>
    <font>
      <sz val="20"/>
      <color indexed="8"/>
      <name val="Badr"/>
      <family val="2"/>
      <charset val="178"/>
    </font>
    <font>
      <b/>
      <sz val="18"/>
      <color indexed="8"/>
      <name val="Koodak"/>
      <charset val="178"/>
    </font>
    <font>
      <sz val="12"/>
      <color indexed="8"/>
      <name val="Badr"/>
      <charset val="178"/>
    </font>
    <font>
      <sz val="28"/>
      <color theme="1"/>
      <name val="B Titr"/>
      <charset val="178"/>
    </font>
    <font>
      <b/>
      <sz val="24"/>
      <color theme="1"/>
      <name val="B Nazanin"/>
      <charset val="178"/>
    </font>
    <font>
      <b/>
      <sz val="2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 diagonalUp="1">
      <left style="medium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 style="thin">
        <color indexed="21"/>
      </diagonal>
    </border>
    <border>
      <left style="medium">
        <color indexed="21"/>
      </left>
      <right style="medium">
        <color indexed="21"/>
      </right>
      <top style="medium">
        <color indexed="21"/>
      </top>
      <bottom/>
      <diagonal/>
    </border>
    <border>
      <left style="medium">
        <color indexed="21"/>
      </left>
      <right style="medium">
        <color indexed="21"/>
      </right>
      <top/>
      <bottom style="medium">
        <color indexed="21"/>
      </bottom>
      <diagonal/>
    </border>
  </borders>
  <cellStyleXfs count="4">
    <xf numFmtId="0" fontId="0" fillId="0" borderId="0"/>
    <xf numFmtId="0" fontId="1" fillId="0" borderId="0">
      <alignment horizontal="right"/>
    </xf>
    <xf numFmtId="0" fontId="1" fillId="0" borderId="0"/>
    <xf numFmtId="0" fontId="1" fillId="0" borderId="0"/>
  </cellStyleXfs>
  <cellXfs count="21">
    <xf numFmtId="0" fontId="0" fillId="0" borderId="0" xfId="0"/>
    <xf numFmtId="4" fontId="2" fillId="0" borderId="0" xfId="1" applyNumberFormat="1" applyFont="1" applyAlignment="1">
      <alignment horizontal="right" vertical="center"/>
    </xf>
    <xf numFmtId="4" fontId="2" fillId="0" borderId="0" xfId="1" applyNumberFormat="1" applyFont="1">
      <alignment horizontal="right"/>
    </xf>
    <xf numFmtId="0" fontId="4" fillId="0" borderId="0" xfId="2" applyFont="1"/>
    <xf numFmtId="1" fontId="8" fillId="0" borderId="0" xfId="0" applyNumberFormat="1" applyFont="1"/>
    <xf numFmtId="3" fontId="10" fillId="0" borderId="0" xfId="0" applyNumberFormat="1" applyFont="1"/>
    <xf numFmtId="164" fontId="9" fillId="0" borderId="0" xfId="0" applyNumberFormat="1" applyFont="1"/>
    <xf numFmtId="0" fontId="5" fillId="0" borderId="0" xfId="2" applyFont="1"/>
    <xf numFmtId="0" fontId="12" fillId="0" borderId="0" xfId="0" applyFont="1"/>
    <xf numFmtId="0" fontId="13" fillId="0" borderId="0" xfId="0" applyFont="1" applyBorder="1" applyAlignment="1">
      <alignment horizontal="center"/>
    </xf>
    <xf numFmtId="0" fontId="14" fillId="0" borderId="0" xfId="0" applyFont="1" applyBorder="1"/>
    <xf numFmtId="3" fontId="6" fillId="0" borderId="1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3" fontId="6" fillId="2" borderId="1" xfId="0" applyNumberFormat="1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vertical="center"/>
    </xf>
    <xf numFmtId="3" fontId="11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5" fillId="2" borderId="2" xfId="3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5" fillId="2" borderId="3" xfId="3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</cellXfs>
  <cellStyles count="4">
    <cellStyle name="Normal" xfId="0" builtinId="0"/>
    <cellStyle name="Normal_AMlkrd8201" xfId="1" xr:uid="{E5D64498-B44C-4CE4-9A7B-40257D8EA0C6}"/>
    <cellStyle name="Normal_gozaresh khass" xfId="2" xr:uid="{86147701-FB27-44D9-9958-52F7B5C61B82}"/>
    <cellStyle name="Normal_PRINT" xfId="3" xr:uid="{F55EA176-C047-4DD3-8C86-5F1F28C70F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EC0A5822-9CA6-4F7E-A760-98B30A9446D9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622791F-2384-4948-95D2-B024EC394BB9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3580DE9E-D5D4-4147-89FE-EBB1D0B466EE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EED9931F-B5C7-40E8-8753-5FBD140D87F1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4808A7BC-52C8-48B6-A8DD-BA8836A4F965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495FD7D8-6103-42ED-8B9E-7C92BC4286D7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2A4CCB3D-2D7E-41EC-A4C0-0CA0AC271FFD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8BB7C3D9-D744-4B29-976E-F541F65C4D35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71FD6594-541B-4584-8083-9F6FCA287657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EE9F5CF4-BB49-4176-BA2C-3CF79BDA3068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4346FE39-638C-4363-84E7-0D2FFD14F82E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993B50D2-60BB-4C27-9AD8-56BA8D360534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18" name="Text Box 13">
          <a:extLst>
            <a:ext uri="{FF2B5EF4-FFF2-40B4-BE49-F238E27FC236}">
              <a16:creationId xmlns:a16="http://schemas.microsoft.com/office/drawing/2014/main" id="{D21B6CB5-6062-43A5-9325-B1F1581E31FE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19" name="Text Box 13">
          <a:extLst>
            <a:ext uri="{FF2B5EF4-FFF2-40B4-BE49-F238E27FC236}">
              <a16:creationId xmlns:a16="http://schemas.microsoft.com/office/drawing/2014/main" id="{08E4F48D-FE23-4044-A0B2-5DEBD6B07AC8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392A2477-97DA-4044-90D3-A6934DF7A308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21" name="Text Box 13">
          <a:extLst>
            <a:ext uri="{FF2B5EF4-FFF2-40B4-BE49-F238E27FC236}">
              <a16:creationId xmlns:a16="http://schemas.microsoft.com/office/drawing/2014/main" id="{F5ADC0DF-527B-4CE5-B8D3-C1A13DE32880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7323A935-4D60-42C4-ABDD-4BDCAEF6A276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23" name="Text Box 13">
          <a:extLst>
            <a:ext uri="{FF2B5EF4-FFF2-40B4-BE49-F238E27FC236}">
              <a16:creationId xmlns:a16="http://schemas.microsoft.com/office/drawing/2014/main" id="{73752B4F-5C13-48F2-A11F-F4E0FA0CE21F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24" name="Text Box 13">
          <a:extLst>
            <a:ext uri="{FF2B5EF4-FFF2-40B4-BE49-F238E27FC236}">
              <a16:creationId xmlns:a16="http://schemas.microsoft.com/office/drawing/2014/main" id="{49AC821B-77C0-463F-9600-B97CA7CDBAB0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B74C192E-16D6-4F3E-85D0-36B70ECEF2D9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45</xdr:row>
      <xdr:rowOff>419100</xdr:rowOff>
    </xdr:from>
    <xdr:to>
      <xdr:col>1</xdr:col>
      <xdr:colOff>495300</xdr:colOff>
      <xdr:row>46</xdr:row>
      <xdr:rowOff>0</xdr:rowOff>
    </xdr:to>
    <xdr:sp macro="" textlink="">
      <xdr:nvSpPr>
        <xdr:cNvPr id="26" name="Text Box 13">
          <a:extLst>
            <a:ext uri="{FF2B5EF4-FFF2-40B4-BE49-F238E27FC236}">
              <a16:creationId xmlns:a16="http://schemas.microsoft.com/office/drawing/2014/main" id="{0306ABBF-4C48-49E0-BB46-73753029D0A2}"/>
            </a:ext>
          </a:extLst>
        </xdr:cNvPr>
        <xdr:cNvSpPr txBox="1">
          <a:spLocks noChangeArrowheads="1"/>
        </xdr:cNvSpPr>
      </xdr:nvSpPr>
      <xdr:spPr bwMode="auto">
        <a:xfrm>
          <a:off x="11259902550" y="29584650"/>
          <a:ext cx="5524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12%20%20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گزارش "/>
      <sheetName val="جدول 2"/>
      <sheetName val="جدول 1"/>
      <sheetName val=" اسفند 1403"/>
      <sheetName val="140311"/>
      <sheetName val="140312"/>
      <sheetName val="پرداختی ماهیانه"/>
      <sheetName val="140411"/>
      <sheetName val="پرداختی نهایی (2)"/>
      <sheetName val="پرداخ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جدید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133">
          <cell r="V133">
            <v>25043.721319509001</v>
          </cell>
        </row>
      </sheetData>
      <sheetData sheetId="24">
        <row r="133">
          <cell r="V133">
            <v>662.8</v>
          </cell>
        </row>
      </sheetData>
      <sheetData sheetId="25">
        <row r="133">
          <cell r="V133">
            <v>2185.1121917809996</v>
          </cell>
        </row>
      </sheetData>
      <sheetData sheetId="26">
        <row r="133">
          <cell r="V133">
            <v>2.84</v>
          </cell>
        </row>
      </sheetData>
      <sheetData sheetId="27">
        <row r="133">
          <cell r="V133">
            <v>28253.784495455002</v>
          </cell>
        </row>
      </sheetData>
      <sheetData sheetId="28">
        <row r="133">
          <cell r="V133">
            <v>6892.9014479449997</v>
          </cell>
        </row>
      </sheetData>
      <sheetData sheetId="29">
        <row r="133">
          <cell r="V133">
            <v>10891.638962198002</v>
          </cell>
        </row>
      </sheetData>
      <sheetData sheetId="30">
        <row r="133">
          <cell r="V133">
            <v>100774.53130270599</v>
          </cell>
        </row>
      </sheetData>
      <sheetData sheetId="31">
        <row r="133">
          <cell r="V133">
            <v>6970.3569878479993</v>
          </cell>
        </row>
      </sheetData>
      <sheetData sheetId="32">
        <row r="133">
          <cell r="V133">
            <v>21.808</v>
          </cell>
        </row>
      </sheetData>
      <sheetData sheetId="33">
        <row r="133">
          <cell r="V133">
            <v>20405.689999999999</v>
          </cell>
        </row>
      </sheetData>
      <sheetData sheetId="34">
        <row r="133">
          <cell r="V133">
            <v>508.34695799999997</v>
          </cell>
        </row>
      </sheetData>
      <sheetData sheetId="35">
        <row r="133">
          <cell r="V133">
            <v>19517.158205554999</v>
          </cell>
        </row>
      </sheetData>
      <sheetData sheetId="36">
        <row r="133">
          <cell r="V133">
            <v>26262.579116545996</v>
          </cell>
        </row>
      </sheetData>
      <sheetData sheetId="37">
        <row r="133">
          <cell r="V133">
            <v>32718.597399999999</v>
          </cell>
        </row>
      </sheetData>
      <sheetData sheetId="38">
        <row r="133">
          <cell r="V133">
            <v>66268.381472449008</v>
          </cell>
        </row>
      </sheetData>
      <sheetData sheetId="39">
        <row r="133">
          <cell r="V133">
            <v>5021.648707747001</v>
          </cell>
        </row>
      </sheetData>
      <sheetData sheetId="40">
        <row r="133">
          <cell r="V133">
            <v>123126.60407262598</v>
          </cell>
        </row>
      </sheetData>
      <sheetData sheetId="41">
        <row r="133">
          <cell r="V133">
            <v>329034.14581371698</v>
          </cell>
        </row>
      </sheetData>
      <sheetData sheetId="42">
        <row r="133">
          <cell r="V133">
            <v>192808.70249015398</v>
          </cell>
        </row>
      </sheetData>
      <sheetData sheetId="43">
        <row r="133">
          <cell r="V133">
            <v>26899.836764160998</v>
          </cell>
        </row>
      </sheetData>
      <sheetData sheetId="44">
        <row r="133">
          <cell r="V133">
            <v>7331.2633500000002</v>
          </cell>
        </row>
      </sheetData>
      <sheetData sheetId="45">
        <row r="133">
          <cell r="V133">
            <v>5533.0466258390006</v>
          </cell>
        </row>
      </sheetData>
      <sheetData sheetId="46">
        <row r="133">
          <cell r="V133">
            <v>28316.957263467</v>
          </cell>
        </row>
      </sheetData>
      <sheetData sheetId="47">
        <row r="133">
          <cell r="V133">
            <v>13696.185219999999</v>
          </cell>
        </row>
      </sheetData>
      <sheetData sheetId="48">
        <row r="133">
          <cell r="V133">
            <v>925547.17315734003</v>
          </cell>
        </row>
      </sheetData>
      <sheetData sheetId="49">
        <row r="133">
          <cell r="V133">
            <v>18520.102328645</v>
          </cell>
        </row>
      </sheetData>
      <sheetData sheetId="50">
        <row r="133">
          <cell r="V133">
            <v>84256.051473889995</v>
          </cell>
        </row>
      </sheetData>
      <sheetData sheetId="51">
        <row r="133">
          <cell r="V133">
            <v>140793.83590042999</v>
          </cell>
        </row>
      </sheetData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83A48-E38F-4FD3-BE07-D0498EA19A17}">
  <sheetPr>
    <tabColor rgb="FFFF0000"/>
    <pageSetUpPr fitToPage="1"/>
  </sheetPr>
  <dimension ref="A1:H46"/>
  <sheetViews>
    <sheetView rightToLeft="1" tabSelected="1" topLeftCell="A37" zoomScale="85" zoomScaleNormal="85" workbookViewId="0">
      <selection activeCell="G7" sqref="G7"/>
    </sheetView>
  </sheetViews>
  <sheetFormatPr defaultColWidth="9" defaultRowHeight="14.25"/>
  <cols>
    <col min="1" max="1" width="13.25" customWidth="1"/>
    <col min="2" max="2" width="52.75" customWidth="1"/>
    <col min="3" max="3" width="24.5" bestFit="1" customWidth="1"/>
    <col min="4" max="4" width="23.5" customWidth="1"/>
    <col min="5" max="5" width="33.5" customWidth="1"/>
    <col min="6" max="6" width="23.5" customWidth="1"/>
    <col min="7" max="7" width="18.25" customWidth="1"/>
    <col min="8" max="8" width="18.5" customWidth="1"/>
    <col min="9" max="13" width="9" customWidth="1"/>
    <col min="14" max="14" width="11.125" bestFit="1" customWidth="1"/>
    <col min="15" max="15" width="9.875" bestFit="1" customWidth="1"/>
    <col min="16" max="16" width="11.125" bestFit="1" customWidth="1"/>
  </cols>
  <sheetData>
    <row r="1" spans="2:8" ht="39.75" customHeight="1"/>
    <row r="2" spans="2:8" ht="23.25" customHeight="1">
      <c r="B2" s="1" t="s">
        <v>0</v>
      </c>
    </row>
    <row r="3" spans="2:8" ht="26.25" customHeight="1">
      <c r="B3" s="2" t="s">
        <v>1</v>
      </c>
    </row>
    <row r="4" spans="2:8" ht="27.75" customHeight="1">
      <c r="B4" s="2"/>
    </row>
    <row r="5" spans="2:8" ht="47.25" customHeight="1">
      <c r="C5" s="16"/>
      <c r="D5" s="16"/>
      <c r="E5" s="16"/>
      <c r="F5" s="16"/>
      <c r="H5" s="3"/>
    </row>
    <row r="6" spans="2:8" ht="51.75" customHeight="1">
      <c r="B6" s="18" t="s">
        <v>39</v>
      </c>
      <c r="C6" s="18"/>
      <c r="D6" s="18"/>
      <c r="E6" s="18"/>
    </row>
    <row r="7" spans="2:8" ht="51.75" customHeight="1" thickBot="1">
      <c r="B7" s="9"/>
      <c r="C7" s="9"/>
      <c r="D7" s="9"/>
      <c r="E7" s="10" t="s">
        <v>44</v>
      </c>
    </row>
    <row r="8" spans="2:8" ht="42" customHeight="1" thickBot="1">
      <c r="B8" s="17" t="s">
        <v>43</v>
      </c>
      <c r="C8" s="19" t="s">
        <v>40</v>
      </c>
      <c r="D8" s="19" t="s">
        <v>41</v>
      </c>
      <c r="E8" s="19" t="s">
        <v>42</v>
      </c>
    </row>
    <row r="9" spans="2:8" ht="39" customHeight="1" thickBot="1">
      <c r="B9" s="17"/>
      <c r="C9" s="20"/>
      <c r="D9" s="20"/>
      <c r="E9" s="20"/>
    </row>
    <row r="10" spans="2:8" ht="50.25" thickBot="1">
      <c r="B10" s="11" t="s">
        <v>3</v>
      </c>
      <c r="C10" s="12">
        <v>799932.62723040197</v>
      </c>
      <c r="D10" s="12">
        <f>[1]ملی!$V$133</f>
        <v>140793.83590042999</v>
      </c>
      <c r="E10" s="12">
        <f>C10+D10</f>
        <v>940726.46313083195</v>
      </c>
      <c r="F10" s="4"/>
    </row>
    <row r="11" spans="2:8" ht="50.25" thickBot="1">
      <c r="B11" s="11" t="s">
        <v>4</v>
      </c>
      <c r="C11" s="12">
        <v>136328.70280583898</v>
      </c>
      <c r="D11" s="12">
        <f>[1]سپه!$V$133</f>
        <v>84256.051473889995</v>
      </c>
      <c r="E11" s="12">
        <f t="shared" ref="E11:E45" si="0">C11+D11</f>
        <v>220584.75427972898</v>
      </c>
      <c r="F11" s="4"/>
    </row>
    <row r="12" spans="2:8" ht="50.25" thickBot="1">
      <c r="B12" s="11" t="s">
        <v>5</v>
      </c>
      <c r="C12" s="12">
        <v>40666.061787514998</v>
      </c>
      <c r="D12" s="12">
        <f>'[1]پست بانک'!$V$133</f>
        <v>18520.102328645</v>
      </c>
      <c r="E12" s="12">
        <f t="shared" si="0"/>
        <v>59186.164116159998</v>
      </c>
      <c r="F12" s="4"/>
    </row>
    <row r="13" spans="2:8" ht="50.25" thickBot="1">
      <c r="B13" s="13" t="s">
        <v>6</v>
      </c>
      <c r="C13" s="14">
        <v>976927.39182375593</v>
      </c>
      <c r="D13" s="14">
        <f>D10+D11+D12</f>
        <v>243569.98970296499</v>
      </c>
      <c r="E13" s="14">
        <f t="shared" si="0"/>
        <v>1220497.3815267209</v>
      </c>
      <c r="F13" s="4"/>
    </row>
    <row r="14" spans="2:8" ht="50.25" thickBot="1">
      <c r="B14" s="11" t="s">
        <v>7</v>
      </c>
      <c r="C14" s="12">
        <v>297207.27253490395</v>
      </c>
      <c r="D14" s="12">
        <f>[1]مسکن!$V$133</f>
        <v>925547.17315734003</v>
      </c>
      <c r="E14" s="12">
        <f t="shared" si="0"/>
        <v>1222754.445692244</v>
      </c>
      <c r="F14" s="4"/>
    </row>
    <row r="15" spans="2:8" ht="50.25" thickBot="1">
      <c r="B15" s="11" t="s">
        <v>38</v>
      </c>
      <c r="C15" s="12">
        <v>40151.809637088001</v>
      </c>
      <c r="D15" s="12">
        <f>[1]کشاورزی!$V$133</f>
        <v>13696.185219999999</v>
      </c>
      <c r="E15" s="12">
        <f t="shared" si="0"/>
        <v>53847.994857088001</v>
      </c>
      <c r="F15" s="4"/>
    </row>
    <row r="16" spans="2:8" ht="50.25" thickBot="1">
      <c r="B16" s="11" t="s">
        <v>2</v>
      </c>
      <c r="C16" s="12">
        <v>4722.6993716770003</v>
      </c>
      <c r="D16" s="12">
        <f>'[1]صنعت و معدن'!$V$133</f>
        <v>28316.957263467</v>
      </c>
      <c r="E16" s="12">
        <f t="shared" si="0"/>
        <v>33039.656635143998</v>
      </c>
      <c r="F16" s="4"/>
    </row>
    <row r="17" spans="1:6" ht="50.25" thickBot="1">
      <c r="B17" s="11" t="s">
        <v>8</v>
      </c>
      <c r="C17" s="12">
        <v>2160.6303774630001</v>
      </c>
      <c r="D17" s="12">
        <f>'[1]توسعه صادرات'!$V$133</f>
        <v>5533.0466258390006</v>
      </c>
      <c r="E17" s="12">
        <f t="shared" si="0"/>
        <v>7693.6770033020002</v>
      </c>
      <c r="F17" s="4"/>
    </row>
    <row r="18" spans="1:6" ht="50.25" thickBot="1">
      <c r="B18" s="11" t="s">
        <v>9</v>
      </c>
      <c r="C18" s="12">
        <v>10304.503776353</v>
      </c>
      <c r="D18" s="12">
        <f>'[1]توسعه تعاون'!$V$133</f>
        <v>7331.2633500000002</v>
      </c>
      <c r="E18" s="12">
        <f t="shared" si="0"/>
        <v>17635.767126352999</v>
      </c>
      <c r="F18" s="4"/>
    </row>
    <row r="19" spans="1:6" ht="50.25" thickBot="1">
      <c r="B19" s="13" t="s">
        <v>10</v>
      </c>
      <c r="C19" s="14">
        <v>354546.91569748498</v>
      </c>
      <c r="D19" s="14">
        <f>D14+D15+D16+D17+D18</f>
        <v>980424.62561664602</v>
      </c>
      <c r="E19" s="14">
        <f t="shared" si="0"/>
        <v>1334971.5413141311</v>
      </c>
      <c r="F19" s="4"/>
    </row>
    <row r="20" spans="1:6" ht="50.25" thickBot="1">
      <c r="B20" s="13" t="s">
        <v>11</v>
      </c>
      <c r="C20" s="14">
        <v>1331474.3075212408</v>
      </c>
      <c r="D20" s="14">
        <f>D13+D19</f>
        <v>1223994.615319611</v>
      </c>
      <c r="E20" s="14">
        <f t="shared" si="0"/>
        <v>2555468.9228408518</v>
      </c>
      <c r="F20" s="4"/>
    </row>
    <row r="21" spans="1:6" ht="50.25" thickBot="1">
      <c r="B21" s="11" t="s">
        <v>12</v>
      </c>
      <c r="C21" s="12">
        <v>260936.15220881597</v>
      </c>
      <c r="D21" s="12">
        <f>'[1]بانک صادرات'!$V$133</f>
        <v>26899.836764160998</v>
      </c>
      <c r="E21" s="12">
        <f t="shared" si="0"/>
        <v>287835.98897297698</v>
      </c>
      <c r="F21" s="4"/>
    </row>
    <row r="22" spans="1:6" ht="50.25" thickBot="1">
      <c r="B22" s="11" t="s">
        <v>13</v>
      </c>
      <c r="C22" s="12">
        <v>209973.15623110297</v>
      </c>
      <c r="D22" s="12">
        <f>'[1]بانک تجارت'!$V$133</f>
        <v>192808.70249015398</v>
      </c>
      <c r="E22" s="12">
        <f t="shared" si="0"/>
        <v>402781.85872125695</v>
      </c>
      <c r="F22" s="4"/>
    </row>
    <row r="23" spans="1:6" ht="50.25" thickBot="1">
      <c r="B23" s="11" t="s">
        <v>14</v>
      </c>
      <c r="C23" s="12">
        <v>255603.19209572498</v>
      </c>
      <c r="D23" s="12">
        <f>'[1]بانک ملت'!$V$133</f>
        <v>329034.14581371698</v>
      </c>
      <c r="E23" s="12">
        <f t="shared" si="0"/>
        <v>584637.33790944191</v>
      </c>
      <c r="F23" s="4"/>
    </row>
    <row r="24" spans="1:6" ht="50.25" thickBot="1">
      <c r="B24" s="11" t="s">
        <v>15</v>
      </c>
      <c r="C24" s="12">
        <v>88346.089334752993</v>
      </c>
      <c r="D24" s="12">
        <f>'[1]بانک رفاه'!$V$133</f>
        <v>123126.60407262598</v>
      </c>
      <c r="E24" s="12">
        <f t="shared" si="0"/>
        <v>211472.69340737897</v>
      </c>
      <c r="F24" s="4"/>
    </row>
    <row r="25" spans="1:6" ht="50.25" thickBot="1">
      <c r="B25" s="13" t="s">
        <v>16</v>
      </c>
      <c r="C25" s="14">
        <v>814858.58987039689</v>
      </c>
      <c r="D25" s="14">
        <f>D21+D22+D23+D24</f>
        <v>671869.28914065799</v>
      </c>
      <c r="E25" s="14">
        <f t="shared" si="0"/>
        <v>1486727.879011055</v>
      </c>
      <c r="F25" s="4"/>
    </row>
    <row r="26" spans="1:6" ht="50.25" thickBot="1">
      <c r="A26" s="5"/>
      <c r="B26" s="11" t="s">
        <v>17</v>
      </c>
      <c r="C26" s="12">
        <v>44773.707176218006</v>
      </c>
      <c r="D26" s="12">
        <f>'[1]بانک کارآفرین'!$V$133</f>
        <v>5021.648707747001</v>
      </c>
      <c r="E26" s="12">
        <f t="shared" si="0"/>
        <v>49795.355883965007</v>
      </c>
      <c r="F26" s="4"/>
    </row>
    <row r="27" spans="1:6" ht="50.25" thickBot="1">
      <c r="A27" s="6"/>
      <c r="B27" s="11" t="s">
        <v>18</v>
      </c>
      <c r="C27" s="12">
        <v>26188.231848726002</v>
      </c>
      <c r="D27" s="12">
        <f>'[1]بانک سامان'!$V$133</f>
        <v>66268.381472449008</v>
      </c>
      <c r="E27" s="12">
        <f t="shared" si="0"/>
        <v>92456.613321175013</v>
      </c>
      <c r="F27" s="4"/>
    </row>
    <row r="28" spans="1:6" ht="50.25" thickBot="1">
      <c r="B28" s="11" t="s">
        <v>19</v>
      </c>
      <c r="C28" s="12">
        <v>51271.930588618001</v>
      </c>
      <c r="D28" s="12">
        <f>'[1]بانک اقتصاد نوین'!$V$133</f>
        <v>32718.597399999999</v>
      </c>
      <c r="E28" s="12">
        <f t="shared" si="0"/>
        <v>83990.527988618007</v>
      </c>
      <c r="F28" s="4"/>
    </row>
    <row r="29" spans="1:6" ht="50.25" thickBot="1">
      <c r="B29" s="11" t="s">
        <v>20</v>
      </c>
      <c r="C29" s="12">
        <v>17607.118478812001</v>
      </c>
      <c r="D29" s="12">
        <f>'[1]بانک پارسیان'!$V$133</f>
        <v>26262.579116545996</v>
      </c>
      <c r="E29" s="12">
        <f t="shared" si="0"/>
        <v>43869.697595357997</v>
      </c>
      <c r="F29" s="4"/>
    </row>
    <row r="30" spans="1:6" ht="50.25" thickBot="1">
      <c r="B30" s="11" t="s">
        <v>21</v>
      </c>
      <c r="C30" s="12">
        <v>243391.95648433099</v>
      </c>
      <c r="D30" s="12">
        <f>'[1]بانک پاسارگاد'!$V$133</f>
        <v>19517.158205554999</v>
      </c>
      <c r="E30" s="12">
        <f t="shared" si="0"/>
        <v>262909.11468988599</v>
      </c>
      <c r="F30" s="4"/>
    </row>
    <row r="31" spans="1:6" ht="50.25" thickBot="1">
      <c r="B31" s="11" t="s">
        <v>22</v>
      </c>
      <c r="C31" s="12">
        <v>0</v>
      </c>
      <c r="D31" s="12">
        <f>'[1]بانک سرمایه'!$V$133</f>
        <v>508.34695799999997</v>
      </c>
      <c r="E31" s="12">
        <f t="shared" si="0"/>
        <v>508.34695799999997</v>
      </c>
      <c r="F31" s="4"/>
    </row>
    <row r="32" spans="1:6" ht="50.25" thickBot="1">
      <c r="B32" s="11" t="s">
        <v>23</v>
      </c>
      <c r="C32" s="12">
        <v>46955.068783219998</v>
      </c>
      <c r="D32" s="12">
        <f>'[1]بانک سینا'!$V$133</f>
        <v>20405.689999999999</v>
      </c>
      <c r="E32" s="12">
        <f t="shared" si="0"/>
        <v>67360.758783219993</v>
      </c>
      <c r="F32" s="4"/>
    </row>
    <row r="33" spans="2:6" ht="50.25" thickBot="1">
      <c r="B33" s="11" t="s">
        <v>37</v>
      </c>
      <c r="C33" s="12">
        <v>8.65</v>
      </c>
      <c r="D33" s="12">
        <f>'[1]بانک آینده'!$V$133</f>
        <v>21.808</v>
      </c>
      <c r="E33" s="12">
        <f t="shared" si="0"/>
        <v>30.457999999999998</v>
      </c>
      <c r="F33" s="4"/>
    </row>
    <row r="34" spans="2:6" ht="50.25" thickBot="1">
      <c r="B34" s="11" t="s">
        <v>24</v>
      </c>
      <c r="C34" s="12">
        <v>2282.3667999999998</v>
      </c>
      <c r="D34" s="12">
        <f>'[1]بانک دی'!$V$133</f>
        <v>6970.3569878479993</v>
      </c>
      <c r="E34" s="12">
        <f t="shared" si="0"/>
        <v>9252.7237878479991</v>
      </c>
      <c r="F34" s="4"/>
    </row>
    <row r="35" spans="2:6" ht="50.25" thickBot="1">
      <c r="B35" s="11" t="s">
        <v>25</v>
      </c>
      <c r="C35" s="12">
        <v>178389.62690263</v>
      </c>
      <c r="D35" s="12">
        <f>'[1]بانک شهر'!$V$133</f>
        <v>100774.53130270599</v>
      </c>
      <c r="E35" s="12">
        <f t="shared" si="0"/>
        <v>279164.15820533596</v>
      </c>
      <c r="F35" s="4"/>
    </row>
    <row r="36" spans="2:6" ht="50.25" thickBot="1">
      <c r="B36" s="11" t="s">
        <v>26</v>
      </c>
      <c r="C36" s="12">
        <v>6505.0762328760011</v>
      </c>
      <c r="D36" s="12">
        <f>'[1]بانک گردشگری'!$V$133</f>
        <v>10891.638962198002</v>
      </c>
      <c r="E36" s="12">
        <f t="shared" si="0"/>
        <v>17396.715195074001</v>
      </c>
      <c r="F36" s="4"/>
    </row>
    <row r="37" spans="2:6" ht="50.25" thickBot="1">
      <c r="B37" s="11" t="s">
        <v>27</v>
      </c>
      <c r="C37" s="12">
        <v>599.08911986299995</v>
      </c>
      <c r="D37" s="12">
        <f>'[1]بانک ایران زمین'!$V$133</f>
        <v>6892.9014479449997</v>
      </c>
      <c r="E37" s="12">
        <f t="shared" si="0"/>
        <v>7491.9905678079995</v>
      </c>
      <c r="F37" s="4"/>
    </row>
    <row r="38" spans="2:6" ht="50.25" thickBot="1">
      <c r="B38" s="11" t="s">
        <v>28</v>
      </c>
      <c r="C38" s="12">
        <v>0</v>
      </c>
      <c r="D38" s="12">
        <f>'[1]قرض الحسنه مهر'!$V$133</f>
        <v>28253.784495455002</v>
      </c>
      <c r="E38" s="12">
        <f t="shared" si="0"/>
        <v>28253.784495455002</v>
      </c>
      <c r="F38" s="4"/>
    </row>
    <row r="39" spans="2:6" ht="50.25" thickBot="1">
      <c r="B39" s="11" t="s">
        <v>29</v>
      </c>
      <c r="C39" s="12">
        <v>0</v>
      </c>
      <c r="D39" s="12">
        <f>'[1]بانک قرض الحسنه رسالت'!$V$133</f>
        <v>2.84</v>
      </c>
      <c r="E39" s="12">
        <f t="shared" si="0"/>
        <v>2.84</v>
      </c>
      <c r="F39" s="4"/>
    </row>
    <row r="40" spans="2:6" ht="50.25" thickBot="1">
      <c r="B40" s="11" t="s">
        <v>30</v>
      </c>
      <c r="C40" s="12">
        <v>59067.093341076994</v>
      </c>
      <c r="D40" s="12">
        <f>'[1]بانک خاورمیانه'!$V$133</f>
        <v>2185.1121917809996</v>
      </c>
      <c r="E40" s="12">
        <f t="shared" si="0"/>
        <v>61252.205532857995</v>
      </c>
      <c r="F40" s="4"/>
    </row>
    <row r="41" spans="2:6" ht="50.25" thickBot="1">
      <c r="B41" s="11" t="s">
        <v>31</v>
      </c>
      <c r="C41" s="12">
        <v>0</v>
      </c>
      <c r="D41" s="12">
        <f>'[1]بانک ایران و ونزوئلا'!$V$133</f>
        <v>662.8</v>
      </c>
      <c r="E41" s="12">
        <f t="shared" si="0"/>
        <v>662.8</v>
      </c>
      <c r="F41" s="4"/>
    </row>
    <row r="42" spans="2:6" ht="50.25" thickBot="1">
      <c r="B42" s="11" t="s">
        <v>32</v>
      </c>
      <c r="C42" s="12">
        <v>0</v>
      </c>
      <c r="D42" s="12">
        <f>'[1]موسسه ملل'!$V$133</f>
        <v>25043.721319509001</v>
      </c>
      <c r="E42" s="12">
        <f t="shared" si="0"/>
        <v>25043.721319509001</v>
      </c>
      <c r="F42" s="4"/>
    </row>
    <row r="43" spans="2:6" ht="50.25" thickBot="1">
      <c r="B43" s="15" t="s">
        <v>33</v>
      </c>
      <c r="C43" s="14">
        <v>677039.91575637111</v>
      </c>
      <c r="D43" s="14">
        <f>D26+D27+D28+D29+D30+D31+D32+D33+D34+D35+D36+D37+D38+D39+D40+D41+D42</f>
        <v>352401.89656773896</v>
      </c>
      <c r="E43" s="14">
        <f t="shared" si="0"/>
        <v>1029441.8123241101</v>
      </c>
      <c r="F43" s="4"/>
    </row>
    <row r="44" spans="2:6" ht="50.25" thickBot="1">
      <c r="B44" s="15" t="s">
        <v>34</v>
      </c>
      <c r="C44" s="14">
        <v>1491898.5056267679</v>
      </c>
      <c r="D44" s="14">
        <f>D43+D25</f>
        <v>1024271.185708397</v>
      </c>
      <c r="E44" s="14">
        <f t="shared" si="0"/>
        <v>2516169.6913351649</v>
      </c>
      <c r="F44" s="4"/>
    </row>
    <row r="45" spans="2:6" ht="54" customHeight="1" thickBot="1">
      <c r="B45" s="15" t="s">
        <v>35</v>
      </c>
      <c r="C45" s="14">
        <v>2823372.8131480087</v>
      </c>
      <c r="D45" s="14">
        <f>D44+D20</f>
        <v>2248265.8010280081</v>
      </c>
      <c r="E45" s="14">
        <f t="shared" si="0"/>
        <v>5071638.6141760163</v>
      </c>
      <c r="F45" s="4"/>
    </row>
    <row r="46" spans="2:6" ht="44.25" customHeight="1">
      <c r="B46" s="7" t="s">
        <v>36</v>
      </c>
      <c r="C46" s="8"/>
      <c r="D46" s="8"/>
    </row>
  </sheetData>
  <mergeCells count="6">
    <mergeCell ref="C5:F5"/>
    <mergeCell ref="B8:B9"/>
    <mergeCell ref="B6:E6"/>
    <mergeCell ref="C8:C9"/>
    <mergeCell ref="D8:D9"/>
    <mergeCell ref="E8:E9"/>
  </mergeCells>
  <printOptions horizontalCentered="1" verticalCentered="1"/>
  <pageMargins left="0" right="0.7" top="0" bottom="0" header="0" footer="0"/>
  <pageSetup paperSize="9" scale="24" fitToWidth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پرداختی نهایی</vt:lpstr>
      <vt:lpstr>'پرداختی نهایی'!Print_Area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M.Mazrae</dc:creator>
  <cp:lastModifiedBy>ma.maleki</cp:lastModifiedBy>
  <dcterms:created xsi:type="dcterms:W3CDTF">2026-04-27T08:14:30Z</dcterms:created>
  <dcterms:modified xsi:type="dcterms:W3CDTF">2026-05-13T06:52:48Z</dcterms:modified>
</cp:coreProperties>
</file>